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codeName="{28389E77-7640-9E18-AD5C-E98E2F4A8B83}"/>
  <workbookPr updateLinks="never" codeName="ThisWorkbook"/>
  <mc:AlternateContent xmlns:mc="http://schemas.openxmlformats.org/markup-compatibility/2006">
    <mc:Choice Requires="x15">
      <x15ac:absPath xmlns:x15ac="http://schemas.microsoft.com/office/spreadsheetml/2010/11/ac" url="C:\Data\ManualCalc\C2603-0631 Accrual 2 Tax 2026\"/>
    </mc:Choice>
  </mc:AlternateContent>
  <xr:revisionPtr revIDLastSave="0" documentId="13_ncr:1_{A318920D-09C1-4AC3-8D36-D4A9A7662E97}" xr6:coauthVersionLast="47" xr6:coauthVersionMax="47" xr10:uidLastSave="{00000000-0000-0000-0000-000000000000}"/>
  <workbookProtection workbookAlgorithmName="SHA-512" workbookHashValue="9K3zFmpRT6FbP/KRWf4Z4WF04i9ALtVnAmMAdEuYnC3bn/Cfnb8vFub5EFFO+q4r59DSSNQ8+FQDzEHv50ZA0A==" workbookSaltValue="NpC4IO4WQxdCPrQWf55SSg==" workbookSpinCount="100000" lockStructure="1"/>
  <bookViews>
    <workbookView xWindow="-98" yWindow="-98" windowWidth="21795" windowHeight="13875" xr2:uid="{00000000-000D-0000-FFFF-FFFF00000000}"/>
  </bookViews>
  <sheets>
    <sheet name="Worksheet (blank) template" sheetId="4" r:id="rId1"/>
    <sheet name="Reconcile Example" sheetId="1" r:id="rId2"/>
    <sheet name="Worksheet Example" sheetId="2" r:id="rId3"/>
    <sheet name="Tax Codes" sheetId="5" r:id="rId4"/>
  </sheets>
  <functionGroups builtInGroupCount="19"/>
  <externalReferences>
    <externalReference r:id="rId5"/>
    <externalReference r:id="rId6"/>
    <externalReference r:id="rId7"/>
    <externalReference r:id="rId8"/>
  </externalReferences>
  <definedNames>
    <definedName name="Allowable">'[1]Tax Codes'!$A$2:$A$281</definedName>
    <definedName name="Allowable_Code">'[1]Tax Codes'!$A$2:$A$281</definedName>
    <definedName name="AllowableCode">'[1]Tax Codes'!$A$2:$B$281</definedName>
    <definedName name="AllowExp">'Tax Codes'!$A$305:$A$606</definedName>
    <definedName name="AllowInc">'Tax Codes'!$A$22:$B$296</definedName>
    <definedName name="AllowName">'Tax Codes'!$A$2:$A$303</definedName>
    <definedName name="AppStab">'[2]1 - Ident'!$H$2</definedName>
    <definedName name="AppType">'[2]1 - Ident'!$H$4</definedName>
    <definedName name="MyExp">'Tax Codes'!$A$2:$A$234, 'Tax Codes'!$A$236:$A$303</definedName>
    <definedName name="NonAllow">'Tax Codes'!$A$2:$B$21</definedName>
    <definedName name="NonAllowable">'Tax Codes'!$A$2:$A$21</definedName>
    <definedName name="NonAllowableIncome">'[1]Tax Codes'!$D$2:$D$25</definedName>
    <definedName name="NonAllowableIncomeCode">'[1]Tax Codes'!$D$2:$E$25</definedName>
    <definedName name="NonAllowName">'Tax Codes'!$A$3:$A$21</definedName>
    <definedName name="_xlnm.Print_Area" localSheetId="3">'Tax Codes'!#REF!</definedName>
    <definedName name="_xlnm.Print_Area" localSheetId="0">'Worksheet (blank) template'!$B$3:$J$199</definedName>
    <definedName name="_xlnm.Print_Titles" localSheetId="0">'Worksheet (blank) template'!$5:$9</definedName>
    <definedName name="Section4" localSheetId="3">'Tax Codes'!#REF!</definedName>
    <definedName name="Section5" localSheetId="3">'Tax Codes'!#REF!</definedName>
    <definedName name="TaxYear">'[2]Properties (Data)'!$B$3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9" i="4" l="1"/>
  <c r="D98" i="4"/>
  <c r="D97" i="4"/>
  <c r="D96" i="4"/>
  <c r="D95" i="4"/>
  <c r="D94" i="4"/>
  <c r="D93" i="4"/>
  <c r="D92" i="4"/>
  <c r="D91" i="4"/>
  <c r="D90" i="4"/>
  <c r="D89" i="4"/>
  <c r="D88" i="4"/>
  <c r="D87" i="4"/>
  <c r="D86" i="4"/>
  <c r="D85" i="4"/>
  <c r="D84" i="4"/>
  <c r="D83" i="4"/>
  <c r="D82" i="4"/>
  <c r="D81" i="4"/>
  <c r="J48" i="2"/>
  <c r="D37" i="4"/>
  <c r="D36" i="4"/>
  <c r="D35" i="4"/>
  <c r="D34" i="4"/>
  <c r="D33" i="4"/>
  <c r="D32" i="4"/>
  <c r="D31" i="4"/>
  <c r="D30" i="4"/>
  <c r="D29" i="4"/>
  <c r="D28" i="4"/>
  <c r="D27" i="4"/>
  <c r="D26" i="4"/>
  <c r="D25" i="4"/>
  <c r="D24" i="4"/>
  <c r="D23" i="4"/>
  <c r="D22" i="4"/>
  <c r="D21" i="4"/>
  <c r="D20" i="4"/>
  <c r="D19" i="4"/>
  <c r="D18" i="4"/>
  <c r="D17" i="4"/>
  <c r="D16" i="4"/>
  <c r="D15" i="4"/>
  <c r="J125" i="4" l="1"/>
  <c r="J120" i="4"/>
  <c r="J104" i="4"/>
  <c r="J81" i="4"/>
  <c r="J82" i="4"/>
  <c r="J83" i="4"/>
  <c r="J84" i="4"/>
  <c r="J85" i="4"/>
  <c r="J86" i="4"/>
  <c r="J87" i="4"/>
  <c r="J88" i="4"/>
  <c r="J89" i="4"/>
  <c r="J90" i="4"/>
  <c r="J91" i="4"/>
  <c r="J92" i="4"/>
  <c r="J93" i="4"/>
  <c r="J94" i="4"/>
  <c r="J95" i="4"/>
  <c r="J96" i="4"/>
  <c r="J97" i="4"/>
  <c r="J98" i="4"/>
  <c r="J99" i="4"/>
  <c r="J80" i="4"/>
  <c r="J49" i="2" l="1"/>
  <c r="J50" i="2"/>
  <c r="J51" i="2"/>
  <c r="J52" i="2"/>
  <c r="J53" i="2"/>
  <c r="J54" i="2"/>
  <c r="J55" i="2"/>
  <c r="J56" i="2"/>
  <c r="J81" i="2"/>
  <c r="J82" i="2"/>
  <c r="J83" i="2"/>
  <c r="J84" i="2"/>
  <c r="J85" i="2"/>
  <c r="J86" i="2"/>
  <c r="J87" i="2"/>
  <c r="J88" i="2"/>
  <c r="J89" i="2"/>
  <c r="J90" i="2"/>
  <c r="J91" i="2"/>
  <c r="J92" i="2"/>
  <c r="J93" i="2"/>
  <c r="J94" i="2"/>
  <c r="J95" i="2"/>
  <c r="J96" i="2"/>
  <c r="J97" i="2"/>
  <c r="J98" i="2"/>
  <c r="J99" i="2"/>
  <c r="J100" i="2"/>
  <c r="J101" i="2"/>
  <c r="J102" i="2"/>
  <c r="J103" i="2"/>
  <c r="J104" i="2"/>
  <c r="J105" i="2"/>
  <c r="J80" i="2"/>
  <c r="J62" i="2"/>
  <c r="J63" i="2"/>
  <c r="J64" i="2"/>
  <c r="J65" i="2"/>
  <c r="J66" i="2"/>
  <c r="J67" i="2"/>
  <c r="J68" i="2"/>
  <c r="J69" i="2"/>
  <c r="J70" i="2"/>
  <c r="J71" i="2"/>
  <c r="J72" i="2"/>
  <c r="J73" i="2"/>
  <c r="J74" i="2"/>
  <c r="J75" i="2"/>
  <c r="J61" i="2"/>
  <c r="J184" i="4" l="1"/>
  <c r="F184"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26" i="2" l="1"/>
  <c r="F126" i="2"/>
  <c r="I126" i="2"/>
  <c r="E126" i="2"/>
  <c r="F106" i="2"/>
  <c r="G106" i="2"/>
  <c r="H106" i="2"/>
  <c r="I106" i="2"/>
  <c r="E106" i="2"/>
  <c r="E76" i="2"/>
  <c r="F76" i="2"/>
  <c r="G76" i="2"/>
  <c r="H76" i="2"/>
  <c r="I76" i="2"/>
  <c r="J57" i="2"/>
  <c r="F57" i="2"/>
  <c r="F108" i="2" s="1"/>
  <c r="G57" i="2"/>
  <c r="G108" i="2" s="1"/>
  <c r="H57" i="2"/>
  <c r="H108" i="2" s="1"/>
  <c r="I57" i="2"/>
  <c r="I108" i="2" s="1"/>
  <c r="E57" i="2"/>
  <c r="E108" i="2" s="1"/>
  <c r="J7" i="2"/>
  <c r="J8" i="2"/>
  <c r="J9" i="2"/>
  <c r="J10" i="2"/>
  <c r="J11" i="2"/>
  <c r="J12" i="2"/>
  <c r="J6" i="2"/>
  <c r="H13" i="2"/>
  <c r="F13" i="2"/>
  <c r="E13" i="2"/>
  <c r="J13" i="2" l="1"/>
  <c r="E130" i="2"/>
  <c r="J106" i="2"/>
  <c r="J76" i="2"/>
  <c r="J108" i="2" l="1"/>
  <c r="J130" i="2" s="1"/>
  <c r="I184" i="4"/>
  <c r="E184" i="4"/>
  <c r="F155" i="4"/>
  <c r="G155" i="4"/>
  <c r="H155" i="4"/>
  <c r="I155" i="4"/>
  <c r="E155" i="4"/>
  <c r="F121" i="4"/>
  <c r="G121" i="4"/>
  <c r="H121" i="4"/>
  <c r="I121" i="4"/>
  <c r="E121" i="4"/>
  <c r="J119" i="4"/>
  <c r="J118" i="4"/>
  <c r="J105" i="4"/>
  <c r="J106" i="4"/>
  <c r="J107" i="4"/>
  <c r="J108" i="4"/>
  <c r="J109" i="4"/>
  <c r="J110" i="4"/>
  <c r="J111" i="4"/>
  <c r="J112" i="4"/>
  <c r="J113" i="4"/>
  <c r="J114" i="4"/>
  <c r="J115" i="4"/>
  <c r="J116" i="4"/>
  <c r="J117" i="4"/>
  <c r="F100" i="4"/>
  <c r="G100" i="4"/>
  <c r="H100" i="4"/>
  <c r="I100" i="4"/>
  <c r="E100" i="4"/>
  <c r="I70" i="4"/>
  <c r="J70" i="4" s="1"/>
  <c r="J72" i="4" s="1"/>
  <c r="E72" i="4"/>
  <c r="G69" i="4"/>
  <c r="G72" i="4" s="1"/>
  <c r="H59" i="4"/>
  <c r="E59" i="4"/>
  <c r="F59" i="4"/>
  <c r="J57" i="4"/>
  <c r="J58" i="4"/>
  <c r="J43" i="4"/>
  <c r="J44" i="4"/>
  <c r="J45" i="4"/>
  <c r="J46" i="4"/>
  <c r="J47" i="4"/>
  <c r="J48" i="4"/>
  <c r="J49" i="4"/>
  <c r="J50" i="4"/>
  <c r="J51" i="4"/>
  <c r="J52" i="4"/>
  <c r="J53" i="4"/>
  <c r="J54" i="4"/>
  <c r="J55" i="4"/>
  <c r="J56" i="4"/>
  <c r="J42" i="4"/>
  <c r="J16" i="4"/>
  <c r="J17" i="4"/>
  <c r="J18" i="4"/>
  <c r="J19" i="4"/>
  <c r="J20" i="4"/>
  <c r="J21" i="4"/>
  <c r="J22" i="4"/>
  <c r="J23" i="4"/>
  <c r="J24" i="4"/>
  <c r="J25" i="4"/>
  <c r="J26" i="4"/>
  <c r="J27" i="4"/>
  <c r="J28" i="4"/>
  <c r="J29" i="4"/>
  <c r="J30" i="4"/>
  <c r="J31" i="4"/>
  <c r="J32" i="4"/>
  <c r="J33" i="4"/>
  <c r="J34" i="4"/>
  <c r="J35" i="4"/>
  <c r="J36" i="4"/>
  <c r="J37" i="4"/>
  <c r="J15" i="4"/>
  <c r="H38" i="4"/>
  <c r="F38" i="4"/>
  <c r="E38" i="4"/>
  <c r="F61" i="4" l="1"/>
  <c r="F157" i="4"/>
  <c r="H157" i="4"/>
  <c r="E157" i="4"/>
  <c r="I157" i="4"/>
  <c r="G157" i="4"/>
  <c r="H61" i="4"/>
  <c r="J155" i="4"/>
  <c r="E61" i="4"/>
  <c r="J59" i="4"/>
  <c r="J121" i="4"/>
  <c r="J100" i="4"/>
  <c r="J69" i="4"/>
  <c r="I72" i="4"/>
  <c r="J38" i="4"/>
  <c r="D53" i="2"/>
  <c r="D52" i="2"/>
  <c r="D51" i="2"/>
  <c r="D50" i="2"/>
  <c r="D49" i="2"/>
  <c r="E189" i="4" l="1"/>
  <c r="E191" i="4" s="1"/>
  <c r="J157" i="4"/>
  <c r="J61" i="4"/>
  <c r="J189" i="4" l="1"/>
  <c r="J191" i="4" s="1"/>
</calcChain>
</file>

<file path=xl/sharedStrings.xml><?xml version="1.0" encoding="utf-8"?>
<sst xmlns="http://schemas.openxmlformats.org/spreadsheetml/2006/main" count="998" uniqueCount="465">
  <si>
    <t>Facts:</t>
  </si>
  <si>
    <t>Accounts Receivable</t>
  </si>
  <si>
    <t>Opening</t>
  </si>
  <si>
    <t>Closing</t>
  </si>
  <si>
    <t>Wheat</t>
  </si>
  <si>
    <t>-</t>
  </si>
  <si>
    <t>Barley</t>
  </si>
  <si>
    <t>Accounts Payable</t>
  </si>
  <si>
    <t>Cattle</t>
  </si>
  <si>
    <t>Equipment rental</t>
  </si>
  <si>
    <t>Accounting fees</t>
  </si>
  <si>
    <t>Fuel &amp; oil</t>
  </si>
  <si>
    <t>Agriculture contract work</t>
  </si>
  <si>
    <t>Prepaid Expenses</t>
  </si>
  <si>
    <t>Fertilizer</t>
  </si>
  <si>
    <t>Reconciliation of Net Income for Tax Purposes T2 Schedule 1</t>
  </si>
  <si>
    <t>Net Income per Financial Statements</t>
  </si>
  <si>
    <t>Add:</t>
  </si>
  <si>
    <t>Depreciation</t>
  </si>
  <si>
    <t>Opening inventory</t>
  </si>
  <si>
    <t>Opening accounts receivable / prepaid</t>
  </si>
  <si>
    <t>Closing accounts payable</t>
  </si>
  <si>
    <t>Current year optional inventory adj</t>
  </si>
  <si>
    <t>Deduct:</t>
  </si>
  <si>
    <t>Dividend income</t>
  </si>
  <si>
    <t>Closing inventory</t>
  </si>
  <si>
    <t>Closing accounts receivable / prepaid</t>
  </si>
  <si>
    <t>Opening accounts payable</t>
  </si>
  <si>
    <t>Prior year optional inventory adj</t>
  </si>
  <si>
    <t>Gain on sale</t>
  </si>
  <si>
    <t>Capital cost allowance</t>
  </si>
  <si>
    <t>Income from Business or Property</t>
  </si>
  <si>
    <t>Taxable capital gain</t>
  </si>
  <si>
    <t>Net Income for Tax Purposes</t>
  </si>
  <si>
    <t>Financial Statements:
Statement of Income (Loss)</t>
  </si>
  <si>
    <t>Net Income (Loss)
for Income Tax Purposes</t>
  </si>
  <si>
    <t>Revenue</t>
  </si>
  <si>
    <t>Commodity Sales and Program Payments</t>
  </si>
  <si>
    <t>T1163</t>
  </si>
  <si>
    <t>Code</t>
  </si>
  <si>
    <t>Accrual +</t>
  </si>
  <si>
    <t>Receivables</t>
  </si>
  <si>
    <t>=</t>
  </si>
  <si>
    <t>Cash/Tax</t>
  </si>
  <si>
    <t>Other Farming Income</t>
  </si>
  <si>
    <t>Line</t>
  </si>
  <si>
    <t>Total B</t>
  </si>
  <si>
    <t>Total Revenue (Total A + Total B)</t>
  </si>
  <si>
    <t>Inventory</t>
  </si>
  <si>
    <t>Accrual</t>
  </si>
  <si>
    <t>Inventories</t>
  </si>
  <si>
    <t>Opening Inventory</t>
  </si>
  <si>
    <t>Closing Inventory</t>
  </si>
  <si>
    <t>Change in Inventory</t>
  </si>
  <si>
    <t>Expenses</t>
  </si>
  <si>
    <t>Repayment of Program Benefits</t>
  </si>
  <si>
    <t>+ Payables</t>
  </si>
  <si>
    <t>- Payables</t>
  </si>
  <si>
    <t>+ Prepaids</t>
  </si>
  <si>
    <t>- Prepaids</t>
  </si>
  <si>
    <t>Total C</t>
  </si>
  <si>
    <t>Allowable Expenses</t>
  </si>
  <si>
    <t>= Cash/Tax</t>
  </si>
  <si>
    <t>Total D</t>
  </si>
  <si>
    <t>Non-Allowable Expenses</t>
  </si>
  <si>
    <t>`</t>
  </si>
  <si>
    <t>Total E</t>
  </si>
  <si>
    <t>Other Adjustments</t>
  </si>
  <si>
    <t>Add</t>
  </si>
  <si>
    <t>Deduct</t>
  </si>
  <si>
    <t>Total Other Adjustments</t>
  </si>
  <si>
    <t>Accrual Income/Loss</t>
  </si>
  <si>
    <t>Worksheet</t>
  </si>
  <si>
    <t>T2 (Sch 1)</t>
  </si>
  <si>
    <t>Difference</t>
  </si>
  <si>
    <t>Accrual   +</t>
  </si>
  <si>
    <t>Green Plan, Farm Based Program - Permanent cover practices</t>
  </si>
  <si>
    <t>Cattle, Custom Feedlot Operator Income (Itemized) - Other feed charges</t>
  </si>
  <si>
    <t>Cattle, Prepared Feed - Other Feed Charges (Itemized)</t>
  </si>
  <si>
    <t>Crop Insurance: Edible Horticulture</t>
  </si>
  <si>
    <t>Crop Insurance: Grains &amp; Oilseeds</t>
  </si>
  <si>
    <t>Pepper (Spice)</t>
  </si>
  <si>
    <t>Ranch Fur Operators Feed Purchases (Non Itemized)</t>
  </si>
  <si>
    <t>Ranch Fur Operators Other Feed Expenses (Itemized)</t>
  </si>
  <si>
    <t xml:space="preserve">+ Payables  </t>
  </si>
  <si>
    <t xml:space="preserve">- Payables  </t>
  </si>
  <si>
    <t xml:space="preserve">+ Prepaids  </t>
  </si>
  <si>
    <t xml:space="preserve">- Prepaids  </t>
  </si>
  <si>
    <t xml:space="preserve">+ Payables    </t>
  </si>
  <si>
    <t xml:space="preserve">+ Prepaids   </t>
  </si>
  <si>
    <t>Total Expense (Total C + Total D + Total E)</t>
  </si>
  <si>
    <t>Loss on sale</t>
  </si>
  <si>
    <t>Dividend Income</t>
  </si>
  <si>
    <t>Allowance on eligible capital property</t>
  </si>
  <si>
    <t>Optional Inventory Adjustment Prior Year</t>
  </si>
  <si>
    <t>Mandatory Inventory Adjustment Prior Year</t>
  </si>
  <si>
    <t>Optional Inventory Adjustment Current Year</t>
  </si>
  <si>
    <t>Mandatory Inventory Adjustment Current Year</t>
  </si>
  <si>
    <t>Other program payments</t>
  </si>
  <si>
    <t>Business Risk Management (BRM) and disaster assistance program payments</t>
  </si>
  <si>
    <t>Resales, Rebates, GST/HST for allowable exp</t>
  </si>
  <si>
    <t>Resales, Rebates, GST/HST for non-allowable expenses</t>
  </si>
  <si>
    <t>Agricultural contract work</t>
  </si>
  <si>
    <t>Patronage dividends</t>
  </si>
  <si>
    <t>Interest</t>
  </si>
  <si>
    <t>Gravel</t>
  </si>
  <si>
    <t>Trucking (farm - related only)</t>
  </si>
  <si>
    <t>Resales of commodities purchased</t>
  </si>
  <si>
    <t>Leases (gas, oil well, surface, etc.)</t>
  </si>
  <si>
    <t>Machine rentals</t>
  </si>
  <si>
    <t>Other (specify)</t>
  </si>
  <si>
    <t>Forage (Including Pellets, Silage)</t>
  </si>
  <si>
    <t>Oats</t>
  </si>
  <si>
    <t>Cattle, Feeder</t>
  </si>
  <si>
    <t>Containers and twine</t>
  </si>
  <si>
    <t>Fertilizers and soil supplements</t>
  </si>
  <si>
    <t>Pesticides and chemical treatments</t>
  </si>
  <si>
    <t>Insurance premiums (crop or production)</t>
  </si>
  <si>
    <t>Veterinary fees, medicine, and breeding fees</t>
  </si>
  <si>
    <t>Minerals and salts</t>
  </si>
  <si>
    <t>Machinery (gasoline, diesel fuel, oil)</t>
  </si>
  <si>
    <t>Electricity</t>
  </si>
  <si>
    <t>Freight and shipping</t>
  </si>
  <si>
    <t>Heating fuel</t>
  </si>
  <si>
    <t>Arm's length salaries</t>
  </si>
  <si>
    <t>Storage and drying</t>
  </si>
  <si>
    <t>Commissions and levies</t>
  </si>
  <si>
    <t>Private insurance premiums for commodities</t>
  </si>
  <si>
    <t>Machinery (repairs, licenses, insurance)</t>
  </si>
  <si>
    <t>Machinery lease/rental</t>
  </si>
  <si>
    <t>Advertising and promotion costs</t>
  </si>
  <si>
    <t>Building and fence repairs</t>
  </si>
  <si>
    <t>Land clearing and draining</t>
  </si>
  <si>
    <t>Other insurance premiums</t>
  </si>
  <si>
    <t>Interest (real estate, mortgage, other)</t>
  </si>
  <si>
    <t>Memberships/subscription fees</t>
  </si>
  <si>
    <t>Office expenses</t>
  </si>
  <si>
    <t>Legal and accounting fees</t>
  </si>
  <si>
    <t>Property taxes</t>
  </si>
  <si>
    <t>Non-arm's length salaries</t>
  </si>
  <si>
    <t>Motor vehicle expenses</t>
  </si>
  <si>
    <t>Small tools</t>
  </si>
  <si>
    <t>Soil testing</t>
  </si>
  <si>
    <t>Licenses/permits</t>
  </si>
  <si>
    <t>Telephone</t>
  </si>
  <si>
    <t>Quota rental (tobacco, dairy)</t>
  </si>
  <si>
    <t>Purchases of commodities resold</t>
  </si>
  <si>
    <t>Motor vehicle interest and leasing costs</t>
  </si>
  <si>
    <t>Taxable capital gains</t>
  </si>
  <si>
    <t>Crop Insurance</t>
  </si>
  <si>
    <t>Beans (Dry Edible)</t>
  </si>
  <si>
    <t>Beans, Fresh</t>
  </si>
  <si>
    <t>Bedding Plants</t>
  </si>
  <si>
    <t>Bee By-Products</t>
  </si>
  <si>
    <t>Bees, Honey</t>
  </si>
  <si>
    <t>Bees, Leaf Cutter</t>
  </si>
  <si>
    <t>Bison</t>
  </si>
  <si>
    <t>Borage</t>
  </si>
  <si>
    <t>Buckwheat</t>
  </si>
  <si>
    <t>Alpacas</t>
  </si>
  <si>
    <t>Canadian Wheat Board Payments</t>
  </si>
  <si>
    <t>Anise</t>
  </si>
  <si>
    <t>Canary Seed</t>
  </si>
  <si>
    <t>Canola</t>
  </si>
  <si>
    <t>Apples</t>
  </si>
  <si>
    <t>Cannabis</t>
  </si>
  <si>
    <t>Apricots</t>
  </si>
  <si>
    <t>Cattle, Calves</t>
  </si>
  <si>
    <t>Artichokes</t>
  </si>
  <si>
    <t>Cattle, Cows and Bulls</t>
  </si>
  <si>
    <t>Arugula / Rocket</t>
  </si>
  <si>
    <t>Cattle, Fat / Slaughter</t>
  </si>
  <si>
    <t>Asparagus</t>
  </si>
  <si>
    <t>Cattle, Purebred Breeding</t>
  </si>
  <si>
    <t>Basil</t>
  </si>
  <si>
    <t>Cherry Tomatoes, Greenhouse</t>
  </si>
  <si>
    <t>Chick Peas / Garbanzo Beans</t>
  </si>
  <si>
    <t>Chickens</t>
  </si>
  <si>
    <t>Chickens, Eggs for Consumption</t>
  </si>
  <si>
    <t>Chickens, Eggs for Hatching</t>
  </si>
  <si>
    <t>Corn</t>
  </si>
  <si>
    <t>COVID-19 - Wage subsidy payments for arm's length salaries</t>
  </si>
  <si>
    <t>Beets</t>
  </si>
  <si>
    <t>COVID-19 - Wage subsidy payments for non-arm's length salaries</t>
  </si>
  <si>
    <t>COVID-19 - Temporary foreign worker subsidy payments</t>
  </si>
  <si>
    <t>Blackberries</t>
  </si>
  <si>
    <t>COVID-19 - Other assistance payments (allowable income)</t>
  </si>
  <si>
    <t>Blueberries</t>
  </si>
  <si>
    <t>COVID-19 - Other assistance payments (non-allowable income)</t>
  </si>
  <si>
    <t>Bok Choi</t>
  </si>
  <si>
    <t>Cucumbers, Greenhouse</t>
  </si>
  <si>
    <t>Broccoflower</t>
  </si>
  <si>
    <t>Dairy Farm Investment Program (DFIP)</t>
  </si>
  <si>
    <t>Broccoli</t>
  </si>
  <si>
    <t>Dairy Direct Payment Program (DDPP)</t>
  </si>
  <si>
    <t>Brussels Sprouts</t>
  </si>
  <si>
    <t>Deer</t>
  </si>
  <si>
    <t>Elk</t>
  </si>
  <si>
    <t>Cabbage</t>
  </si>
  <si>
    <t>Elk Velvet</t>
  </si>
  <si>
    <t>Camelina</t>
  </si>
  <si>
    <t>Faba Beans</t>
  </si>
  <si>
    <t>Field Peas</t>
  </si>
  <si>
    <t>Flaxseed</t>
  </si>
  <si>
    <t>Flowers and Ornamental Foliage</t>
  </si>
  <si>
    <t>Forage Seed</t>
  </si>
  <si>
    <t>Goats</t>
  </si>
  <si>
    <t>Grain (Pellets, Screenings, Silage)</t>
  </si>
  <si>
    <t>Hemp</t>
  </si>
  <si>
    <t>Honey</t>
  </si>
  <si>
    <t>Horses</t>
  </si>
  <si>
    <t>Lentils</t>
  </si>
  <si>
    <t>Lettuce, Greenhouse</t>
  </si>
  <si>
    <t>Livestock Feed Insurance Program</t>
  </si>
  <si>
    <t>Llamas</t>
  </si>
  <si>
    <t>Milk and Cream (Cattle)</t>
  </si>
  <si>
    <t>Millet</t>
  </si>
  <si>
    <t>Cantaloupe</t>
  </si>
  <si>
    <t>Mixed Grain</t>
  </si>
  <si>
    <t>Caraway Seed</t>
  </si>
  <si>
    <t>Mustard Seed</t>
  </si>
  <si>
    <t>Carrots</t>
  </si>
  <si>
    <t>Cauliflower</t>
  </si>
  <si>
    <t>Potatoes and By-Products</t>
  </si>
  <si>
    <t>Celery</t>
  </si>
  <si>
    <t>Cherries (Sweet, Sour)</t>
  </si>
  <si>
    <t>Chervil</t>
  </si>
  <si>
    <t>Private Hail Insurance</t>
  </si>
  <si>
    <t>Private Insurance Proceeds for Allowable Commodities</t>
  </si>
  <si>
    <t>Chicken, Eggs (Non-Supply Managed)</t>
  </si>
  <si>
    <t>Private Insurance Proceeds for the Replacement of Allowable Commodities</t>
  </si>
  <si>
    <t>Quinoa</t>
  </si>
  <si>
    <t>Chickens (Non-Supply Managed)</t>
  </si>
  <si>
    <t>Raspberries</t>
  </si>
  <si>
    <t>Rice</t>
  </si>
  <si>
    <t>Rye</t>
  </si>
  <si>
    <t>Chinchilla</t>
  </si>
  <si>
    <t>Safflower</t>
  </si>
  <si>
    <t>Chinese Vegetables</t>
  </si>
  <si>
    <t>Saskatoon Berries</t>
  </si>
  <si>
    <t>Chives</t>
  </si>
  <si>
    <t>Seeds and Bulbs</t>
  </si>
  <si>
    <t>Cilantro</t>
  </si>
  <si>
    <t>Semen and Embryos</t>
  </si>
  <si>
    <t>Sheep, Ewes and Rams</t>
  </si>
  <si>
    <t>Collards</t>
  </si>
  <si>
    <t>Sheep, Lambs</t>
  </si>
  <si>
    <t>Comfrey</t>
  </si>
  <si>
    <t>Shrubs</t>
  </si>
  <si>
    <t>Coriander</t>
  </si>
  <si>
    <t>Soybeans</t>
  </si>
  <si>
    <t>Straw</t>
  </si>
  <si>
    <t>Strawberries</t>
  </si>
  <si>
    <t>Cover Crop Protection Program</t>
  </si>
  <si>
    <t>Sugar Beets (Including Molasses)</t>
  </si>
  <si>
    <t>Sunflowers</t>
  </si>
  <si>
    <t>Swine</t>
  </si>
  <si>
    <t>Tomatoes, Greenhouse</t>
  </si>
  <si>
    <t>Triticale</t>
  </si>
  <si>
    <t>Turkeys</t>
  </si>
  <si>
    <t>Cranberries</t>
  </si>
  <si>
    <t>Waterfowl/Wildlife Damage Compensation - Grains, oilseeds, and special crops</t>
  </si>
  <si>
    <t>Cucumbers</t>
  </si>
  <si>
    <t>Western Livestock Price Insurance Program (WLPIP)</t>
  </si>
  <si>
    <t>Cull Breeding Swine Program</t>
  </si>
  <si>
    <t>Cumin</t>
  </si>
  <si>
    <t>Currants (Black, Red)</t>
  </si>
  <si>
    <t>Dill</t>
  </si>
  <si>
    <t>Dogs (Kennels and Pet Breeding Excluded)</t>
  </si>
  <si>
    <t>Donkeys / Mules</t>
  </si>
  <si>
    <t>Ducks</t>
  </si>
  <si>
    <t>Echinacea</t>
  </si>
  <si>
    <t>Eggplant</t>
  </si>
  <si>
    <t>Elderberries</t>
  </si>
  <si>
    <t>Emus</t>
  </si>
  <si>
    <t>Endive</t>
  </si>
  <si>
    <t>Fennel</t>
  </si>
  <si>
    <t>Fenugreek</t>
  </si>
  <si>
    <t>Fiddleheads</t>
  </si>
  <si>
    <t>Fireweed</t>
  </si>
  <si>
    <t>Flowers (Edible)</t>
  </si>
  <si>
    <t>Fox</t>
  </si>
  <si>
    <t>Fruit Juice</t>
  </si>
  <si>
    <t>Fruits and Vegetables (Non-Edible)</t>
  </si>
  <si>
    <t>Garlic</t>
  </si>
  <si>
    <t>Geese</t>
  </si>
  <si>
    <t>Gherkins</t>
  </si>
  <si>
    <t>Gingko Biloba</t>
  </si>
  <si>
    <t>Ginseng</t>
  </si>
  <si>
    <t>Gooseberries</t>
  </si>
  <si>
    <t>Grapefruit</t>
  </si>
  <si>
    <t>Grapes</t>
  </si>
  <si>
    <t>Green Peas</t>
  </si>
  <si>
    <t>Groundhogs / Hedgehogs</t>
  </si>
  <si>
    <t>Haskap</t>
  </si>
  <si>
    <t>Horseradish</t>
  </si>
  <si>
    <t>Kale</t>
  </si>
  <si>
    <t>Kenaf</t>
  </si>
  <si>
    <t>Khorasan Wheat / Kamut</t>
  </si>
  <si>
    <t>Kiwi Fruit</t>
  </si>
  <si>
    <t>Kohlrabi</t>
  </si>
  <si>
    <t>Lathyrus</t>
  </si>
  <si>
    <t>Lavender</t>
  </si>
  <si>
    <t>Leeks</t>
  </si>
  <si>
    <t>Lemon Balm</t>
  </si>
  <si>
    <t>Lemons</t>
  </si>
  <si>
    <t>Lettuce</t>
  </si>
  <si>
    <t>Loganberries</t>
  </si>
  <si>
    <t>Manure</t>
  </si>
  <si>
    <t>Maple Products</t>
  </si>
  <si>
    <t>Marjoram</t>
  </si>
  <si>
    <t>Melons</t>
  </si>
  <si>
    <t>Milk and Cream (Non-Supply Managed)</t>
  </si>
  <si>
    <t>Mink</t>
  </si>
  <si>
    <t>Mint</t>
  </si>
  <si>
    <t>Monarada</t>
  </si>
  <si>
    <t>Mushrooms (Including Spawn)</t>
  </si>
  <si>
    <t>Mustard Leaves</t>
  </si>
  <si>
    <t>Nectarines</t>
  </si>
  <si>
    <t>Niger Seed / Niger Thistle</t>
  </si>
  <si>
    <t>Nuts (All)</t>
  </si>
  <si>
    <t>Oilseed Radish</t>
  </si>
  <si>
    <t>Okra</t>
  </si>
  <si>
    <t>Onions</t>
  </si>
  <si>
    <t>Oranges</t>
  </si>
  <si>
    <t>Oregano</t>
  </si>
  <si>
    <t>Ostriches</t>
  </si>
  <si>
    <t>Other AgriRecovery Program (allowable income)</t>
  </si>
  <si>
    <t>Parsley</t>
  </si>
  <si>
    <t>Parsnip</t>
  </si>
  <si>
    <t>Partridge</t>
  </si>
  <si>
    <t>Peaches</t>
  </si>
  <si>
    <t>Pears</t>
  </si>
  <si>
    <t>Peppers</t>
  </si>
  <si>
    <t>Pheasants</t>
  </si>
  <si>
    <t>Pigeons</t>
  </si>
  <si>
    <t>Plums</t>
  </si>
  <si>
    <t>Pollination Services Fee</t>
  </si>
  <si>
    <t>Pot Bellied Pigs</t>
  </si>
  <si>
    <t>Pregnant Mare Urine (PMU)</t>
  </si>
  <si>
    <t>Prunes</t>
  </si>
  <si>
    <t>Pumpkins</t>
  </si>
  <si>
    <t>Quail</t>
  </si>
  <si>
    <t>Rabbits</t>
  </si>
  <si>
    <t>Radish</t>
  </si>
  <si>
    <t>Reindeer</t>
  </si>
  <si>
    <t>Rheas</t>
  </si>
  <si>
    <t>Rhubarb</t>
  </si>
  <si>
    <t>Rosemary</t>
  </si>
  <si>
    <t>Rutabagas</t>
  </si>
  <si>
    <t>Sage</t>
  </si>
  <si>
    <t>Salsify</t>
  </si>
  <si>
    <t>Saskatchewan Cattle and Hog Support Program</t>
  </si>
  <si>
    <t>Saskatchewan Crop Insurance Premium Adjustment</t>
  </si>
  <si>
    <t>Seabuckthorn</t>
  </si>
  <si>
    <t>Shallots</t>
  </si>
  <si>
    <t>Silkies</t>
  </si>
  <si>
    <t>Sod</t>
  </si>
  <si>
    <t>Spelt</t>
  </si>
  <si>
    <t>Spinach</t>
  </si>
  <si>
    <t>Squash</t>
  </si>
  <si>
    <t>St. Johns Wort</t>
  </si>
  <si>
    <t>Stevia</t>
  </si>
  <si>
    <t>Summer Savory</t>
  </si>
  <si>
    <t>Sweet Corn</t>
  </si>
  <si>
    <t>Sweet Peas</t>
  </si>
  <si>
    <t>Sweet Potatoes / Yams</t>
  </si>
  <si>
    <t>Swiss Chard</t>
  </si>
  <si>
    <t>Taiwanese Chickens</t>
  </si>
  <si>
    <t>Tarragon</t>
  </si>
  <si>
    <t>Thyme</t>
  </si>
  <si>
    <t>Tobacco</t>
  </si>
  <si>
    <t>Tomatoes</t>
  </si>
  <si>
    <t>Trees (Cultivated Christmas)</t>
  </si>
  <si>
    <t>Trees (Fruit and Ornamental)</t>
  </si>
  <si>
    <t>Turkey Eggs</t>
  </si>
  <si>
    <t>Turkeys (Non-Supply Managed)</t>
  </si>
  <si>
    <t>Turnips</t>
  </si>
  <si>
    <t>Vegetable Marrow</t>
  </si>
  <si>
    <t>Vegetable Seed (Seed Production Only)</t>
  </si>
  <si>
    <t>Watercress</t>
  </si>
  <si>
    <t>Waterfowl/Wildlife Damage Compensation - Horticulture</t>
  </si>
  <si>
    <t>Waterfowl/Wildlife Damage Compensation - Other commodities</t>
  </si>
  <si>
    <t>Watermelon</t>
  </si>
  <si>
    <t>Weeds (Edible)</t>
  </si>
  <si>
    <t>Wild Boar</t>
  </si>
  <si>
    <t>Wine</t>
  </si>
  <si>
    <t>Witloof Chicory</t>
  </si>
  <si>
    <t>Wood</t>
  </si>
  <si>
    <t>Wool</t>
  </si>
  <si>
    <t>Year</t>
  </si>
  <si>
    <t>Month</t>
  </si>
  <si>
    <t>Day</t>
  </si>
  <si>
    <t>Business Name</t>
  </si>
  <si>
    <t>Identification Number</t>
  </si>
  <si>
    <t>AgriStability PIN</t>
  </si>
  <si>
    <t>Total A</t>
  </si>
  <si>
    <t>AB3007</t>
  </si>
  <si>
    <t>Income (Loss) before Income Taxes</t>
  </si>
  <si>
    <t>Form A5013-01</t>
  </si>
  <si>
    <t>Alberta Spring Price Endorsement</t>
  </si>
  <si>
    <t>Alternate Land Use Services (ALUS)</t>
  </si>
  <si>
    <t>Cattle, Custom Feedlot Operator Income (Itemized) - Qualifying Feed</t>
  </si>
  <si>
    <t>Cattle, Custom Feedlot Operator Income (Non Itemized) - Qualifying Feed</t>
  </si>
  <si>
    <t>Cattle, Livestock Owners Custom Feeding Expense (Non Itemized)</t>
  </si>
  <si>
    <t>Cattle, Livestock Owners Custom Feeding Expense (Itemized) - Qualifying Feed and Protein Supplements</t>
  </si>
  <si>
    <t>Cattle, Livestock Owners Custom Feeding Expense (Itemized) - Other</t>
  </si>
  <si>
    <t>Crop Insurance: Non Edible Horticulture</t>
  </si>
  <si>
    <t>Dairy Subsidies</t>
  </si>
  <si>
    <t>Other AgriRecovery Program (Non-allowable income)</t>
  </si>
  <si>
    <t>Production Insurance Premium Adjustment</t>
  </si>
  <si>
    <t>Special Farm Assistance</t>
  </si>
  <si>
    <t>Transitional Financial Assistance Program (TFA)</t>
  </si>
  <si>
    <t xml:space="preserve">Private Insurance proceeds for the replacement of allowable expense items        </t>
  </si>
  <si>
    <t>Crop/Hail Insurance: Other Commodities, including livestock</t>
  </si>
  <si>
    <t>Cash Income/Loss</t>
  </si>
  <si>
    <t>COVID-19 - AgriRecovery - Livestock set aside programs</t>
  </si>
  <si>
    <t>Commodity Purchases and</t>
  </si>
  <si>
    <t>Commodity and Allowable Program Payment Tax Codes</t>
  </si>
  <si>
    <t>Prepared Feed and Protein Supplements (Itemized)</t>
  </si>
  <si>
    <t xml:space="preserve">Deferred bison          </t>
  </si>
  <si>
    <t>Deferred goat</t>
  </si>
  <si>
    <t>Deferred elk</t>
  </si>
  <si>
    <t>Deferred deer</t>
  </si>
  <si>
    <t>Deferred Bovine Cattle</t>
  </si>
  <si>
    <t>Deferred horses for PMU sales</t>
  </si>
  <si>
    <t>Deferred other breeding animals</t>
  </si>
  <si>
    <t>Deferred sheep</t>
  </si>
  <si>
    <t>(CFIA) Payment for allowable commodities</t>
  </si>
  <si>
    <t>(CFIA) Payment for other amounts</t>
  </si>
  <si>
    <t xml:space="preserve"> Commodity Purchases and</t>
  </si>
  <si>
    <t>Cattle, Prepared Feed and Protein Supplements (Itemized)</t>
  </si>
  <si>
    <t>Ranch Fur Operators, Prepared Feed and Protein Supplements (Itemized)</t>
  </si>
  <si>
    <t>Peppers - Greenhouse</t>
  </si>
  <si>
    <t>Fish Meal</t>
  </si>
  <si>
    <t xml:space="preserve">Zucchini - Field Fresh      </t>
  </si>
  <si>
    <t>Cattle, Prepared Feed and Purchases (Non Itemized)</t>
  </si>
  <si>
    <t>(CFIA) Payment for supply managed commodities</t>
  </si>
  <si>
    <t>Canadian Agricultural Skills Service (CASS)</t>
  </si>
  <si>
    <t>Lupins</t>
  </si>
  <si>
    <t>2021 CAN-AB Hog Recovery Initiative</t>
  </si>
  <si>
    <t xml:space="preserve">2021 CAN-AB Livestock Feed Assist. Initiative (Allowable) </t>
  </si>
  <si>
    <t>AgriRecovery Drought Assist. Payments (Allowable)</t>
  </si>
  <si>
    <t xml:space="preserve">AgriRecovery Drought Assist. Payments (Non-Allowable) </t>
  </si>
  <si>
    <t>CAN Food Inspection Agency (CFIA) Payment for Non-Allowable commodities</t>
  </si>
  <si>
    <t>2021 CAN-AB Livestock Feed Assist. Initiative (Non-Allowable)</t>
  </si>
  <si>
    <t>Disclaimer of Use</t>
  </si>
  <si>
    <t>Resilient Agricultural Landscapes Program (RALP)</t>
  </si>
  <si>
    <t>Prairie Watershed Climate Program (PWCP)</t>
  </si>
  <si>
    <t>AgriRecovery Bee Assistance Payments (allowable portion)</t>
  </si>
  <si>
    <t>AgriRecovery Feed Assistance Payments (allowable portion)</t>
  </si>
  <si>
    <t>AgriRecovery Flood Assistance Payments (allowable portion)</t>
  </si>
  <si>
    <t>AFSC Privacy Collection Notification</t>
  </si>
  <si>
    <t>Canadian farm business advisory service (CFBAS)</t>
  </si>
  <si>
    <t>On farm climate action fund (allowable portion)</t>
  </si>
  <si>
    <t>Pasture Related Feed Costs</t>
  </si>
  <si>
    <r>
      <t xml:space="preserve">AFSC collects information for the purpose of operation and administration of our programs and services. Any information you provide to us related to this purpose, whether personal information or business information, (the </t>
    </r>
    <r>
      <rPr>
        <b/>
        <sz val="9"/>
        <color theme="1"/>
        <rFont val="Arial"/>
        <family val="2"/>
      </rPr>
      <t>“Collected Information”</t>
    </r>
    <r>
      <rPr>
        <sz val="9"/>
        <color theme="1"/>
        <rFont val="Arial"/>
        <family val="2"/>
      </rPr>
      <t xml:space="preserve">) is collected under the authority of the </t>
    </r>
    <r>
      <rPr>
        <i/>
        <sz val="9"/>
        <color theme="1"/>
        <rFont val="Arial"/>
        <family val="2"/>
      </rPr>
      <t>Protection of Privacy Act</t>
    </r>
    <r>
      <rPr>
        <sz val="9"/>
        <color theme="1"/>
        <rFont val="Arial"/>
        <family val="2"/>
      </rPr>
      <t xml:space="preserve"> (Alberta) under section 4(c). AFSC may use the Collected Information in automated systems to generate content and to make decisions, recommendations and predictions.
If you have any questions about this notification, or about the collection and use of your information, please contact AFSC by mail at 5718 - 56 Avenue, Lacombe AB T4L 1B1, 1.877.899.2372, or privacy@afsc.ca.</t>
    </r>
  </si>
  <si>
    <t>Below List For Expense</t>
  </si>
  <si>
    <t>Rent (land, buildings, pasture)</t>
  </si>
  <si>
    <t>Pasture related feed costs</t>
  </si>
  <si>
    <t>About this worksheet:</t>
  </si>
  <si>
    <t>Fiscal year-end:</t>
  </si>
  <si>
    <t>RC4060</t>
  </si>
  <si>
    <r>
      <t xml:space="preserve">This worksheet is not program year specific. It includes codes from the </t>
    </r>
    <r>
      <rPr>
        <i/>
        <sz val="9"/>
        <color theme="1"/>
        <rFont val="Arial"/>
        <family val="2"/>
      </rPr>
      <t>RC4060 Farming Income and the AgriStability and AgriInvest Programs Guide</t>
    </r>
    <r>
      <rPr>
        <sz val="9"/>
        <color theme="1"/>
        <rFont val="Arial"/>
        <family val="2"/>
      </rPr>
      <t xml:space="preserve"> and is subject to change based on updates to that guide. AFSC reviews and updates the income and expense codes in this worksheet on an annual basis to ensure they match the RC4060 Guide. Always use the template available on our website to ensure the most up-to-date code list. If you are unable to find a specific commodity or program payment code in this worksheet, refer to the RC4060 Guide for the applicable program year, available on AFSC.ca.</t>
    </r>
  </si>
  <si>
    <t xml:space="preserve">This worksheet can be used to convert your itemized accrual based income and expenses to the adjusted amounts filed for tax purposes (typically cash basis) for use in the AgriStability and/or AgriInvest Programs. A detailed commodity and program payment code list can be found in the RC4060 Farming Income and the AgriStability and AgriInvest Programs Guide available on AFSC.ca. You can utilize blank lines in the worksheet to manually enter codes and their descriptions that may not be included in this worksheet.   
Once converted, the cash/tax adjusted amounts can be entered into the Statement A on AFSC Connect or the AgriStability/AgriInvest Statement A tool available on AFSC.ca. You are only required to submit a Statement A to AFSC, a copy of this worksheet does not need to be submitted but should be kept in the event that it is requested by AFSC.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</si>
</sst>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164" formatCode="000"/>
    <numFmt numFmtId="165" formatCode="0000"/>
    <numFmt numFmtId="166" formatCode="0_);\(0\)"/>
  </numFmts>
  <fonts count="22" x14ac:knownFonts="1">
    <font>
      <sz val="11"/>
      <color theme="1"/>
      <name val="Calibri"/>
      <family val="2"/>
      <scheme val="minor"/>
    </font>
    <font>
      <sz val="10"/>
      <color theme="1"/>
      <name val="Arial"/>
      <family val="2"/>
    </font>
    <font>
      <sz val="11"/>
      <color rgb="FF006100"/>
      <name val="Calibri"/>
      <family val="2"/>
      <scheme val="minor"/>
    </font>
    <font>
      <sz val="10"/>
      <color theme="1"/>
      <name val="Arial"/>
      <family val="2"/>
    </font>
    <font>
      <b/>
      <sz val="10"/>
      <color theme="1"/>
      <name val="Arial"/>
      <family val="2"/>
    </font>
    <font>
      <b/>
      <u/>
      <sz val="10"/>
      <color theme="1"/>
      <name val="Arial"/>
      <family val="2"/>
    </font>
    <font>
      <i/>
      <sz val="10"/>
      <color theme="1"/>
      <name val="Arial"/>
      <family val="2"/>
    </font>
    <font>
      <sz val="10"/>
      <name val="Arial"/>
      <family val="2"/>
    </font>
    <font>
      <sz val="8"/>
      <color theme="1"/>
      <name val="Arial"/>
      <family val="2"/>
    </font>
    <font>
      <sz val="9"/>
      <color theme="1"/>
      <name val="Arial"/>
      <family val="2"/>
    </font>
    <font>
      <sz val="10"/>
      <color indexed="8"/>
      <name val="Arial"/>
      <family val="2"/>
    </font>
    <font>
      <sz val="12"/>
      <name val="Arial"/>
      <family val="2"/>
    </font>
    <font>
      <b/>
      <sz val="9"/>
      <color theme="1"/>
      <name val="Arial"/>
      <family val="2"/>
    </font>
    <font>
      <sz val="11"/>
      <color indexed="8"/>
      <name val="Arial"/>
      <family val="2"/>
    </font>
    <font>
      <sz val="11"/>
      <color rgb="FF231F20"/>
      <name val="Arial"/>
      <family val="2"/>
    </font>
    <font>
      <sz val="11"/>
      <color theme="2" tint="-0.89999084444715716"/>
      <name val="Arial"/>
      <family val="2"/>
    </font>
    <font>
      <b/>
      <sz val="11"/>
      <name val="Arial"/>
      <family val="2"/>
    </font>
    <font>
      <sz val="11"/>
      <name val="Arial"/>
      <family val="2"/>
    </font>
    <font>
      <i/>
      <sz val="9"/>
      <color theme="1"/>
      <name val="Arial"/>
      <family val="2"/>
    </font>
    <font>
      <sz val="11"/>
      <color rgb="FF000000"/>
      <name val="Calibri"/>
      <family val="2"/>
    </font>
    <font>
      <b/>
      <sz val="11"/>
      <color indexed="8"/>
      <name val="Arial"/>
      <family val="2"/>
    </font>
    <font>
      <b/>
      <sz val="12"/>
      <color theme="1"/>
      <name val="Aptos"/>
      <family val="2"/>
    </font>
  </fonts>
  <fills count="7">
    <fill>
      <patternFill patternType="none"/>
    </fill>
    <fill>
      <patternFill patternType="gray125"/>
    </fill>
    <fill>
      <patternFill patternType="solid">
        <fgColor rgb="FFC6EFCE"/>
      </patternFill>
    </fill>
    <fill>
      <patternFill patternType="solid">
        <fgColor theme="9" tint="0.79998168889431442"/>
        <bgColor indexed="64"/>
      </patternFill>
    </fill>
    <fill>
      <patternFill patternType="solid">
        <fgColor rgb="FFFFFFCD"/>
        <bgColor indexed="64"/>
      </patternFill>
    </fill>
    <fill>
      <patternFill patternType="solid">
        <fgColor rgb="FFFFFFD5"/>
        <bgColor indexed="64"/>
      </patternFill>
    </fill>
    <fill>
      <patternFill patternType="solid">
        <fgColor rgb="FFFFFF00"/>
        <bgColor indexed="64"/>
      </patternFill>
    </fill>
  </fills>
  <borders count="35">
    <border>
      <left/>
      <right/>
      <top/>
      <bottom/>
      <diagonal/>
    </border>
    <border>
      <left/>
      <right/>
      <top/>
      <bottom style="thin">
        <color indexed="64"/>
      </bottom>
      <diagonal/>
    </border>
    <border>
      <left/>
      <right/>
      <top style="thin">
        <color indexed="64"/>
      </top>
      <bottom style="thin">
        <color indexed="64"/>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ck">
        <color theme="9" tint="-0.249977111117893"/>
      </top>
      <bottom/>
      <diagonal/>
    </border>
    <border>
      <left style="thin">
        <color indexed="64"/>
      </left>
      <right style="thick">
        <color theme="9" tint="-0.249977111117893"/>
      </right>
      <top style="thin">
        <color indexed="64"/>
      </top>
      <bottom/>
      <diagonal/>
    </border>
    <border>
      <left style="thick">
        <color theme="9" tint="-0.249977111117893"/>
      </left>
      <right style="thin">
        <color indexed="64"/>
      </right>
      <top style="thin">
        <color indexed="64"/>
      </top>
      <bottom/>
      <diagonal/>
    </border>
    <border>
      <left/>
      <right style="thick">
        <color theme="9" tint="-0.249977111117893"/>
      </right>
      <top style="thin">
        <color indexed="64"/>
      </top>
      <bottom/>
      <diagonal/>
    </border>
    <border>
      <left/>
      <right/>
      <top style="thick">
        <color theme="9" tint="-0.249977111117893"/>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theme="1" tint="0.499984740745262"/>
      </left>
      <right style="thin">
        <color theme="1" tint="0.499984740745262"/>
      </right>
      <top style="thin">
        <color theme="1" tint="0.499984740745262"/>
      </top>
      <bottom/>
      <diagonal/>
    </border>
  </borders>
  <cellStyleXfs count="6">
    <xf numFmtId="0" fontId="0" fillId="0" borderId="0"/>
    <xf numFmtId="0" fontId="2" fillId="2" borderId="0" applyNumberFormat="0" applyBorder="0" applyAlignment="0" applyProtection="0"/>
    <xf numFmtId="0" fontId="7" fillId="0" borderId="0"/>
    <xf numFmtId="0" fontId="7" fillId="0" borderId="0"/>
    <xf numFmtId="0" fontId="10" fillId="0" borderId="0"/>
    <xf numFmtId="0" fontId="11" fillId="0" borderId="0"/>
  </cellStyleXfs>
  <cellXfs count="238">
    <xf numFmtId="0" fontId="0" fillId="0" borderId="0" xfId="0"/>
    <xf numFmtId="0" fontId="3" fillId="0" borderId="0" xfId="0" applyFont="1"/>
    <xf numFmtId="0" fontId="4" fillId="3" borderId="5" xfId="0" applyFont="1" applyFill="1" applyBorder="1"/>
    <xf numFmtId="0" fontId="4" fillId="3" borderId="6" xfId="0" applyFont="1" applyFill="1" applyBorder="1"/>
    <xf numFmtId="0" fontId="4" fillId="3" borderId="6" xfId="0" applyFont="1" applyFill="1" applyBorder="1" applyAlignment="1">
      <alignment horizontal="center"/>
    </xf>
    <xf numFmtId="0" fontId="4" fillId="3" borderId="7" xfId="0" applyFont="1" applyFill="1" applyBorder="1" applyAlignment="1">
      <alignment horizontal="center"/>
    </xf>
    <xf numFmtId="0" fontId="4" fillId="3" borderId="8" xfId="0" applyFont="1" applyFill="1" applyBorder="1"/>
    <xf numFmtId="0" fontId="4" fillId="3" borderId="1" xfId="0" applyFont="1" applyFill="1" applyBorder="1"/>
    <xf numFmtId="0" fontId="4" fillId="3" borderId="1" xfId="0" applyFont="1" applyFill="1" applyBorder="1" applyAlignment="1">
      <alignment horizontal="center"/>
    </xf>
    <xf numFmtId="0" fontId="4" fillId="3" borderId="9" xfId="0" applyFont="1" applyFill="1" applyBorder="1" applyAlignment="1">
      <alignment horizontal="center"/>
    </xf>
    <xf numFmtId="0" fontId="3" fillId="3" borderId="4" xfId="0" applyFont="1" applyFill="1" applyBorder="1"/>
    <xf numFmtId="0" fontId="5" fillId="3" borderId="5" xfId="0" applyFont="1" applyFill="1" applyBorder="1"/>
    <xf numFmtId="0" fontId="3" fillId="3" borderId="6" xfId="0" applyFont="1" applyFill="1" applyBorder="1"/>
    <xf numFmtId="0" fontId="3" fillId="3" borderId="8" xfId="0" applyFont="1" applyFill="1" applyBorder="1"/>
    <xf numFmtId="0" fontId="3" fillId="3" borderId="1" xfId="0" applyFont="1" applyFill="1" applyBorder="1"/>
    <xf numFmtId="0" fontId="4" fillId="3" borderId="1" xfId="0" quotePrefix="1" applyFont="1" applyFill="1" applyBorder="1" applyAlignment="1">
      <alignment horizontal="center"/>
    </xf>
    <xf numFmtId="0" fontId="4" fillId="3" borderId="9" xfId="0" quotePrefix="1" applyFont="1" applyFill="1" applyBorder="1" applyAlignment="1">
      <alignment horizontal="center"/>
    </xf>
    <xf numFmtId="0" fontId="6" fillId="3" borderId="4" xfId="0" applyFont="1" applyFill="1" applyBorder="1" applyAlignment="1">
      <alignment horizontal="center"/>
    </xf>
    <xf numFmtId="0" fontId="4" fillId="3" borderId="4" xfId="0" applyFont="1" applyFill="1" applyBorder="1" applyAlignment="1">
      <alignment horizontal="center"/>
    </xf>
    <xf numFmtId="0" fontId="7" fillId="3" borderId="4" xfId="0" applyFont="1" applyFill="1" applyBorder="1" applyAlignment="1">
      <alignment horizontal="center"/>
    </xf>
    <xf numFmtId="0" fontId="3" fillId="3" borderId="4" xfId="0" applyFont="1" applyFill="1" applyBorder="1" applyAlignment="1">
      <alignment horizontal="center"/>
    </xf>
    <xf numFmtId="0" fontId="4" fillId="0" borderId="0" xfId="0" applyFont="1" applyAlignment="1">
      <alignment horizontal="right"/>
    </xf>
    <xf numFmtId="0" fontId="4" fillId="0" borderId="0" xfId="0" applyFont="1" applyAlignment="1">
      <alignment horizontal="right" wrapText="1"/>
    </xf>
    <xf numFmtId="0" fontId="4" fillId="0" borderId="0" xfId="0" applyFont="1" applyAlignment="1">
      <alignment wrapText="1"/>
    </xf>
    <xf numFmtId="0" fontId="4" fillId="0" borderId="0" xfId="0" applyFont="1"/>
    <xf numFmtId="0" fontId="4" fillId="0" borderId="0" xfId="0" applyFont="1" applyAlignment="1">
      <alignment horizontal="left"/>
    </xf>
    <xf numFmtId="0" fontId="3" fillId="0" borderId="18" xfId="0" applyFont="1" applyBorder="1"/>
    <xf numFmtId="0" fontId="4" fillId="0" borderId="18" xfId="0" applyFont="1" applyBorder="1" applyAlignment="1">
      <alignment horizontal="right"/>
    </xf>
    <xf numFmtId="0" fontId="4" fillId="0" borderId="18" xfId="0" applyFont="1" applyBorder="1" applyAlignment="1">
      <alignment horizontal="right" wrapText="1"/>
    </xf>
    <xf numFmtId="0" fontId="4" fillId="0" borderId="18" xfId="0" applyFont="1" applyBorder="1" applyAlignment="1">
      <alignment wrapText="1"/>
    </xf>
    <xf numFmtId="0" fontId="4" fillId="0" borderId="18" xfId="0" applyFont="1" applyBorder="1"/>
    <xf numFmtId="0" fontId="3" fillId="0" borderId="14" xfId="0" applyFont="1" applyBorder="1"/>
    <xf numFmtId="0" fontId="3" fillId="3" borderId="7" xfId="0" applyFont="1" applyFill="1" applyBorder="1"/>
    <xf numFmtId="0" fontId="5" fillId="3" borderId="8" xfId="0" applyFont="1" applyFill="1" applyBorder="1"/>
    <xf numFmtId="0" fontId="3" fillId="3" borderId="9" xfId="0" applyFont="1" applyFill="1" applyBorder="1"/>
    <xf numFmtId="0" fontId="3" fillId="3" borderId="2" xfId="0" applyFont="1" applyFill="1" applyBorder="1"/>
    <xf numFmtId="0" fontId="5" fillId="3" borderId="12" xfId="0" applyFont="1" applyFill="1" applyBorder="1"/>
    <xf numFmtId="0" fontId="3" fillId="3" borderId="0" xfId="0" applyFont="1" applyFill="1"/>
    <xf numFmtId="0" fontId="3" fillId="3" borderId="13" xfId="0" applyFont="1" applyFill="1" applyBorder="1"/>
    <xf numFmtId="0" fontId="4" fillId="3" borderId="12" xfId="0" applyFont="1" applyFill="1" applyBorder="1"/>
    <xf numFmtId="0" fontId="4" fillId="3" borderId="0" xfId="0" applyFont="1" applyFill="1"/>
    <xf numFmtId="0" fontId="4" fillId="3" borderId="0" xfId="0" applyFont="1" applyFill="1" applyAlignment="1">
      <alignment horizontal="center"/>
    </xf>
    <xf numFmtId="0" fontId="4" fillId="3" borderId="13" xfId="0" applyFont="1" applyFill="1" applyBorder="1" applyAlignment="1">
      <alignment horizontal="center"/>
    </xf>
    <xf numFmtId="0" fontId="3" fillId="3" borderId="5" xfId="0" applyFont="1" applyFill="1" applyBorder="1"/>
    <xf numFmtId="41" fontId="4" fillId="4" borderId="4" xfId="0" applyNumberFormat="1" applyFont="1" applyFill="1" applyBorder="1"/>
    <xf numFmtId="41" fontId="3" fillId="3" borderId="4" xfId="0" applyNumberFormat="1" applyFont="1" applyFill="1" applyBorder="1"/>
    <xf numFmtId="41" fontId="3" fillId="3" borderId="4" xfId="0" applyNumberFormat="1" applyFont="1" applyFill="1" applyBorder="1" applyAlignment="1">
      <alignment horizontal="right"/>
    </xf>
    <xf numFmtId="41" fontId="3" fillId="3" borderId="6" xfId="0" applyNumberFormat="1" applyFont="1" applyFill="1" applyBorder="1"/>
    <xf numFmtId="41" fontId="3" fillId="3" borderId="7" xfId="0" applyNumberFormat="1" applyFont="1" applyFill="1" applyBorder="1"/>
    <xf numFmtId="41" fontId="4" fillId="3" borderId="4" xfId="0" applyNumberFormat="1" applyFont="1" applyFill="1" applyBorder="1"/>
    <xf numFmtId="0" fontId="3" fillId="3" borderId="12" xfId="0" applyFont="1" applyFill="1" applyBorder="1"/>
    <xf numFmtId="0" fontId="4" fillId="3" borderId="19" xfId="0" applyFont="1" applyFill="1" applyBorder="1"/>
    <xf numFmtId="0" fontId="3" fillId="3" borderId="20" xfId="0" applyFont="1" applyFill="1" applyBorder="1"/>
    <xf numFmtId="0" fontId="4" fillId="3" borderId="20" xfId="0" applyFont="1" applyFill="1" applyBorder="1" applyAlignment="1">
      <alignment horizontal="right"/>
    </xf>
    <xf numFmtId="0" fontId="4" fillId="3" borderId="20" xfId="0" applyFont="1" applyFill="1" applyBorder="1" applyAlignment="1">
      <alignment horizontal="right" wrapText="1"/>
    </xf>
    <xf numFmtId="0" fontId="4" fillId="3" borderId="20" xfId="0" applyFont="1" applyFill="1" applyBorder="1" applyAlignment="1">
      <alignment wrapText="1"/>
    </xf>
    <xf numFmtId="0" fontId="4" fillId="3" borderId="21" xfId="0" applyFont="1" applyFill="1" applyBorder="1"/>
    <xf numFmtId="0" fontId="3" fillId="0" borderId="24" xfId="0" applyFont="1" applyBorder="1"/>
    <xf numFmtId="0" fontId="3" fillId="0" borderId="25" xfId="0" applyFont="1" applyBorder="1"/>
    <xf numFmtId="0" fontId="3" fillId="0" borderId="26" xfId="0" applyFont="1" applyBorder="1"/>
    <xf numFmtId="0" fontId="12" fillId="3" borderId="11" xfId="0" applyFont="1" applyFill="1" applyBorder="1"/>
    <xf numFmtId="0" fontId="3" fillId="0" borderId="0" xfId="0" applyFont="1" applyAlignment="1">
      <alignment vertical="top"/>
    </xf>
    <xf numFmtId="0" fontId="3" fillId="3" borderId="11" xfId="0" applyFont="1" applyFill="1" applyBorder="1"/>
    <xf numFmtId="41" fontId="3" fillId="0" borderId="4" xfId="0" applyNumberFormat="1" applyFont="1" applyBorder="1" applyProtection="1">
      <protection locked="0"/>
    </xf>
    <xf numFmtId="164" fontId="3" fillId="4" borderId="4" xfId="0" applyNumberFormat="1" applyFont="1" applyFill="1" applyBorder="1" applyAlignment="1" applyProtection="1">
      <alignment horizontal="center"/>
      <protection hidden="1"/>
    </xf>
    <xf numFmtId="164" fontId="3" fillId="3" borderId="4" xfId="0" applyNumberFormat="1" applyFont="1" applyFill="1" applyBorder="1" applyAlignment="1">
      <alignment horizontal="center"/>
    </xf>
    <xf numFmtId="0" fontId="3" fillId="0" borderId="0" xfId="0" applyFont="1" applyProtection="1">
      <protection hidden="1"/>
    </xf>
    <xf numFmtId="0" fontId="5" fillId="0" borderId="0" xfId="0" applyFont="1" applyProtection="1">
      <protection hidden="1"/>
    </xf>
    <xf numFmtId="0" fontId="4" fillId="3" borderId="5" xfId="0" applyFont="1" applyFill="1" applyBorder="1" applyProtection="1">
      <protection hidden="1"/>
    </xf>
    <xf numFmtId="0" fontId="4" fillId="3" borderId="6" xfId="0" applyFont="1" applyFill="1" applyBorder="1" applyProtection="1">
      <protection hidden="1"/>
    </xf>
    <xf numFmtId="0" fontId="4" fillId="3" borderId="6" xfId="0" applyFont="1" applyFill="1" applyBorder="1" applyAlignment="1" applyProtection="1">
      <alignment horizontal="center"/>
      <protection hidden="1"/>
    </xf>
    <xf numFmtId="0" fontId="4" fillId="3" borderId="7" xfId="0" applyFont="1" applyFill="1" applyBorder="1" applyAlignment="1" applyProtection="1">
      <alignment horizontal="center"/>
      <protection hidden="1"/>
    </xf>
    <xf numFmtId="0" fontId="4" fillId="3" borderId="8" xfId="0" applyFont="1" applyFill="1" applyBorder="1" applyProtection="1">
      <protection hidden="1"/>
    </xf>
    <xf numFmtId="0" fontId="4" fillId="3" borderId="1" xfId="0" applyFont="1" applyFill="1" applyBorder="1" applyProtection="1">
      <protection hidden="1"/>
    </xf>
    <xf numFmtId="0" fontId="4" fillId="3" borderId="1" xfId="0" applyFont="1" applyFill="1" applyBorder="1" applyAlignment="1" applyProtection="1">
      <alignment horizontal="center"/>
      <protection hidden="1"/>
    </xf>
    <xf numFmtId="0" fontId="4" fillId="3" borderId="9" xfId="0" applyFont="1" applyFill="1" applyBorder="1" applyAlignment="1" applyProtection="1">
      <alignment horizontal="center"/>
      <protection hidden="1"/>
    </xf>
    <xf numFmtId="41" fontId="3" fillId="0" borderId="4" xfId="0" applyNumberFormat="1" applyFont="1" applyBorder="1" applyProtection="1">
      <protection hidden="1"/>
    </xf>
    <xf numFmtId="0" fontId="3" fillId="3" borderId="4" xfId="0" applyFont="1" applyFill="1" applyBorder="1" applyProtection="1">
      <protection hidden="1"/>
    </xf>
    <xf numFmtId="41" fontId="3" fillId="3" borderId="4" xfId="0" applyNumberFormat="1" applyFont="1" applyFill="1" applyBorder="1" applyProtection="1">
      <protection hidden="1"/>
    </xf>
    <xf numFmtId="41" fontId="3" fillId="4" borderId="4" xfId="0" applyNumberFormat="1" applyFont="1" applyFill="1" applyBorder="1" applyProtection="1">
      <protection hidden="1"/>
    </xf>
    <xf numFmtId="164" fontId="3" fillId="0" borderId="4" xfId="0" applyNumberFormat="1" applyFont="1" applyBorder="1" applyAlignment="1" applyProtection="1">
      <alignment horizontal="center"/>
      <protection hidden="1"/>
    </xf>
    <xf numFmtId="164" fontId="3" fillId="3" borderId="4" xfId="0" applyNumberFormat="1" applyFont="1" applyFill="1" applyBorder="1" applyAlignment="1" applyProtection="1">
      <alignment horizontal="center"/>
      <protection hidden="1"/>
    </xf>
    <xf numFmtId="0" fontId="3" fillId="3" borderId="4" xfId="0" applyFont="1" applyFill="1" applyBorder="1" applyAlignment="1" applyProtection="1">
      <alignment horizontal="center"/>
      <protection hidden="1"/>
    </xf>
    <xf numFmtId="0" fontId="3" fillId="4" borderId="4" xfId="0" applyFont="1" applyFill="1" applyBorder="1" applyProtection="1">
      <protection hidden="1"/>
    </xf>
    <xf numFmtId="0" fontId="7" fillId="3" borderId="4" xfId="0" applyFont="1" applyFill="1" applyBorder="1" applyAlignment="1" applyProtection="1">
      <alignment horizontal="center"/>
      <protection hidden="1"/>
    </xf>
    <xf numFmtId="0" fontId="3" fillId="4" borderId="4" xfId="0" applyFont="1" applyFill="1" applyBorder="1" applyAlignment="1" applyProtection="1">
      <alignment horizontal="right"/>
      <protection hidden="1"/>
    </xf>
    <xf numFmtId="41" fontId="4" fillId="4" borderId="4" xfId="0" applyNumberFormat="1" applyFont="1" applyFill="1" applyBorder="1" applyProtection="1">
      <protection hidden="1"/>
    </xf>
    <xf numFmtId="41" fontId="4" fillId="3" borderId="4" xfId="0" applyNumberFormat="1" applyFont="1" applyFill="1" applyBorder="1" applyProtection="1">
      <protection hidden="1"/>
    </xf>
    <xf numFmtId="0" fontId="5" fillId="3" borderId="5" xfId="0" applyFont="1" applyFill="1" applyBorder="1" applyProtection="1">
      <protection hidden="1"/>
    </xf>
    <xf numFmtId="0" fontId="3" fillId="3" borderId="6" xfId="0" applyFont="1" applyFill="1" applyBorder="1" applyProtection="1">
      <protection hidden="1"/>
    </xf>
    <xf numFmtId="0" fontId="3" fillId="3" borderId="8" xfId="0" applyFont="1" applyFill="1" applyBorder="1" applyProtection="1">
      <protection hidden="1"/>
    </xf>
    <xf numFmtId="0" fontId="3" fillId="3" borderId="1" xfId="0" applyFont="1" applyFill="1" applyBorder="1" applyProtection="1">
      <protection hidden="1"/>
    </xf>
    <xf numFmtId="0" fontId="4" fillId="3" borderId="1" xfId="0" quotePrefix="1" applyFont="1" applyFill="1" applyBorder="1" applyAlignment="1" applyProtection="1">
      <alignment horizontal="center"/>
      <protection hidden="1"/>
    </xf>
    <xf numFmtId="164" fontId="3" fillId="5" borderId="4" xfId="0" applyNumberFormat="1" applyFont="1" applyFill="1" applyBorder="1" applyAlignment="1" applyProtection="1">
      <alignment horizontal="center"/>
      <protection hidden="1"/>
    </xf>
    <xf numFmtId="0" fontId="4" fillId="3" borderId="9" xfId="0" quotePrefix="1" applyFont="1" applyFill="1" applyBorder="1" applyAlignment="1" applyProtection="1">
      <alignment horizontal="center"/>
      <protection hidden="1"/>
    </xf>
    <xf numFmtId="0" fontId="4" fillId="0" borderId="0" xfId="0" applyFont="1" applyProtection="1">
      <protection hidden="1"/>
    </xf>
    <xf numFmtId="0" fontId="6" fillId="3" borderId="4" xfId="0" applyFont="1" applyFill="1" applyBorder="1" applyAlignment="1" applyProtection="1">
      <alignment horizontal="center"/>
      <protection hidden="1"/>
    </xf>
    <xf numFmtId="0" fontId="3" fillId="0" borderId="4" xfId="0" applyFont="1" applyBorder="1" applyProtection="1">
      <protection hidden="1"/>
    </xf>
    <xf numFmtId="0" fontId="3" fillId="0" borderId="4" xfId="0" applyFont="1" applyBorder="1" applyAlignment="1" applyProtection="1">
      <alignment horizontal="center"/>
      <protection hidden="1"/>
    </xf>
    <xf numFmtId="0" fontId="4" fillId="3" borderId="4" xfId="0" applyFont="1" applyFill="1" applyBorder="1" applyAlignment="1" applyProtection="1">
      <alignment horizontal="center"/>
      <protection hidden="1"/>
    </xf>
    <xf numFmtId="0" fontId="4" fillId="4" borderId="4" xfId="0" applyFont="1" applyFill="1" applyBorder="1" applyProtection="1">
      <protection hidden="1"/>
    </xf>
    <xf numFmtId="3" fontId="3" fillId="0" borderId="0" xfId="0" applyNumberFormat="1" applyFont="1" applyProtection="1">
      <protection hidden="1"/>
    </xf>
    <xf numFmtId="3" fontId="3" fillId="0" borderId="1" xfId="0" applyNumberFormat="1" applyFont="1" applyBorder="1" applyProtection="1">
      <protection hidden="1"/>
    </xf>
    <xf numFmtId="3" fontId="3" fillId="0" borderId="0" xfId="0" applyNumberFormat="1" applyFont="1" applyAlignment="1" applyProtection="1">
      <alignment horizontal="right"/>
      <protection hidden="1"/>
    </xf>
    <xf numFmtId="3" fontId="3" fillId="0" borderId="2" xfId="0" applyNumberFormat="1" applyFont="1" applyBorder="1" applyProtection="1">
      <protection hidden="1"/>
    </xf>
    <xf numFmtId="0" fontId="3" fillId="0" borderId="1" xfId="0" applyFont="1" applyBorder="1" applyProtection="1">
      <protection hidden="1"/>
    </xf>
    <xf numFmtId="3" fontId="3" fillId="0" borderId="3" xfId="0" applyNumberFormat="1" applyFont="1" applyBorder="1" applyProtection="1">
      <protection hidden="1"/>
    </xf>
    <xf numFmtId="41" fontId="3" fillId="4" borderId="4" xfId="0" applyNumberFormat="1" applyFont="1" applyFill="1" applyBorder="1" applyAlignment="1" applyProtection="1">
      <alignment horizontal="right"/>
      <protection hidden="1"/>
    </xf>
    <xf numFmtId="41" fontId="3" fillId="3" borderId="7" xfId="0" applyNumberFormat="1" applyFont="1" applyFill="1" applyBorder="1" applyProtection="1">
      <protection hidden="1"/>
    </xf>
    <xf numFmtId="41" fontId="3" fillId="3" borderId="4" xfId="0" applyNumberFormat="1" applyFont="1" applyFill="1" applyBorder="1" applyAlignment="1" applyProtection="1">
      <alignment horizontal="right"/>
      <protection hidden="1"/>
    </xf>
    <xf numFmtId="41" fontId="3" fillId="3" borderId="6" xfId="0" applyNumberFormat="1" applyFont="1" applyFill="1" applyBorder="1" applyProtection="1">
      <protection hidden="1"/>
    </xf>
    <xf numFmtId="0" fontId="3" fillId="3" borderId="7" xfId="0" applyFont="1" applyFill="1" applyBorder="1" applyProtection="1">
      <protection hidden="1"/>
    </xf>
    <xf numFmtId="0" fontId="3" fillId="3" borderId="9" xfId="0" applyFont="1" applyFill="1" applyBorder="1" applyProtection="1">
      <protection hidden="1"/>
    </xf>
    <xf numFmtId="0" fontId="5" fillId="3" borderId="6" xfId="0" applyFont="1" applyFill="1" applyBorder="1" applyProtection="1">
      <protection hidden="1"/>
    </xf>
    <xf numFmtId="0" fontId="13" fillId="0" borderId="27" xfId="4" applyFont="1" applyBorder="1"/>
    <xf numFmtId="0" fontId="13" fillId="0" borderId="0" xfId="4" applyFont="1" applyAlignment="1">
      <alignment horizontal="right"/>
    </xf>
    <xf numFmtId="0" fontId="13" fillId="0" borderId="27" xfId="4" applyFont="1" applyBorder="1" applyAlignment="1">
      <alignment wrapText="1"/>
    </xf>
    <xf numFmtId="0" fontId="14" fillId="0" borderId="27" xfId="5" applyFont="1" applyBorder="1"/>
    <xf numFmtId="0" fontId="15" fillId="0" borderId="0" xfId="1" applyFont="1" applyFill="1" applyBorder="1" applyAlignment="1" applyProtection="1">
      <alignment vertical="center"/>
    </xf>
    <xf numFmtId="0" fontId="16" fillId="3" borderId="27" xfId="3" applyFont="1" applyFill="1" applyBorder="1" applyAlignment="1">
      <alignment horizontal="center" vertical="center"/>
    </xf>
    <xf numFmtId="0" fontId="16" fillId="0" borderId="0" xfId="3" applyFont="1" applyAlignment="1">
      <alignment horizontal="center" vertical="center"/>
    </xf>
    <xf numFmtId="0" fontId="17" fillId="0" borderId="0" xfId="3" applyFont="1" applyAlignment="1">
      <alignment vertical="center"/>
    </xf>
    <xf numFmtId="0" fontId="15" fillId="0" borderId="27" xfId="3" applyFont="1" applyBorder="1" applyAlignment="1">
      <alignment vertical="center"/>
    </xf>
    <xf numFmtId="0" fontId="15" fillId="0" borderId="0" xfId="3" applyFont="1" applyAlignment="1">
      <alignment vertical="center"/>
    </xf>
    <xf numFmtId="0" fontId="15" fillId="0" borderId="27" xfId="3" applyFont="1" applyBorder="1" applyAlignment="1">
      <alignment vertical="center" wrapText="1"/>
    </xf>
    <xf numFmtId="3" fontId="3" fillId="4" borderId="4" xfId="0" applyNumberFormat="1" applyFont="1" applyFill="1" applyBorder="1" applyProtection="1">
      <protection hidden="1"/>
    </xf>
    <xf numFmtId="3" fontId="3" fillId="3" borderId="7" xfId="0" applyNumberFormat="1" applyFont="1" applyFill="1" applyBorder="1" applyProtection="1">
      <protection hidden="1"/>
    </xf>
    <xf numFmtId="0" fontId="4" fillId="0" borderId="11" xfId="0" applyFont="1" applyBorder="1" applyProtection="1">
      <protection locked="0"/>
    </xf>
    <xf numFmtId="37" fontId="3" fillId="0" borderId="4" xfId="0" applyNumberFormat="1" applyFont="1" applyBorder="1" applyProtection="1">
      <protection locked="0"/>
    </xf>
    <xf numFmtId="165" fontId="13" fillId="0" borderId="27" xfId="4" applyNumberFormat="1" applyFont="1" applyBorder="1" applyAlignment="1">
      <alignment horizontal="right"/>
    </xf>
    <xf numFmtId="165" fontId="16" fillId="3" borderId="27" xfId="3" applyNumberFormat="1" applyFont="1" applyFill="1" applyBorder="1" applyAlignment="1">
      <alignment horizontal="center" vertical="center"/>
    </xf>
    <xf numFmtId="165" fontId="13" fillId="0" borderId="27" xfId="4" quotePrefix="1" applyNumberFormat="1" applyFont="1" applyBorder="1" applyAlignment="1">
      <alignment horizontal="right"/>
    </xf>
    <xf numFmtId="165" fontId="15" fillId="0" borderId="27" xfId="3" applyNumberFormat="1" applyFont="1" applyBorder="1" applyAlignment="1">
      <alignment vertical="center"/>
    </xf>
    <xf numFmtId="165" fontId="15" fillId="0" borderId="27" xfId="3" quotePrefix="1" applyNumberFormat="1" applyFont="1" applyBorder="1" applyAlignment="1">
      <alignment horizontal="right" vertical="center"/>
    </xf>
    <xf numFmtId="165" fontId="17" fillId="0" borderId="0" xfId="3" applyNumberFormat="1" applyFont="1" applyAlignment="1">
      <alignment vertical="center"/>
    </xf>
    <xf numFmtId="165" fontId="3" fillId="4" borderId="4" xfId="0" applyNumberFormat="1" applyFont="1" applyFill="1" applyBorder="1" applyAlignment="1" applyProtection="1">
      <alignment horizontal="center"/>
      <protection hidden="1"/>
    </xf>
    <xf numFmtId="165" fontId="3" fillId="0" borderId="4" xfId="0" applyNumberFormat="1" applyFont="1" applyBorder="1" applyAlignment="1" applyProtection="1">
      <alignment horizontal="center"/>
      <protection locked="0"/>
    </xf>
    <xf numFmtId="165" fontId="3" fillId="5" borderId="4" xfId="0" applyNumberFormat="1" applyFont="1" applyFill="1" applyBorder="1" applyAlignment="1" applyProtection="1">
      <alignment horizontal="center"/>
      <protection hidden="1"/>
    </xf>
    <xf numFmtId="0" fontId="1" fillId="3" borderId="4" xfId="0" applyFont="1" applyFill="1" applyBorder="1" applyAlignment="1">
      <alignment horizontal="center"/>
    </xf>
    <xf numFmtId="0" fontId="1" fillId="0" borderId="0" xfId="0" applyFont="1"/>
    <xf numFmtId="0" fontId="4" fillId="3" borderId="28" xfId="0" applyFont="1" applyFill="1" applyBorder="1" applyAlignment="1">
      <alignment vertical="center"/>
    </xf>
    <xf numFmtId="0" fontId="4" fillId="3" borderId="29" xfId="0" applyFont="1" applyFill="1" applyBorder="1"/>
    <xf numFmtId="0" fontId="4" fillId="3" borderId="30" xfId="0" applyFont="1" applyFill="1" applyBorder="1"/>
    <xf numFmtId="0" fontId="13" fillId="0" borderId="34" xfId="4" applyFont="1" applyBorder="1"/>
    <xf numFmtId="0" fontId="13" fillId="0" borderId="4" xfId="4" applyFont="1" applyBorder="1"/>
    <xf numFmtId="165" fontId="13" fillId="0" borderId="4" xfId="4" applyNumberFormat="1" applyFont="1" applyBorder="1" applyAlignment="1">
      <alignment horizontal="right"/>
    </xf>
    <xf numFmtId="14" fontId="4" fillId="3" borderId="20" xfId="0" applyNumberFormat="1" applyFont="1" applyFill="1" applyBorder="1" applyAlignment="1">
      <alignment horizontal="right" wrapText="1"/>
    </xf>
    <xf numFmtId="165" fontId="13" fillId="0" borderId="4" xfId="4" quotePrefix="1" applyNumberFormat="1" applyFont="1" applyBorder="1" applyAlignment="1">
      <alignment horizontal="right"/>
    </xf>
    <xf numFmtId="165" fontId="13" fillId="0" borderId="34" xfId="4" applyNumberFormat="1" applyFont="1" applyBorder="1" applyAlignment="1">
      <alignment horizontal="right"/>
    </xf>
    <xf numFmtId="0" fontId="20" fillId="6" borderId="27" xfId="4" applyFont="1" applyFill="1" applyBorder="1"/>
    <xf numFmtId="166" fontId="3" fillId="0" borderId="4" xfId="0" applyNumberFormat="1" applyFont="1" applyBorder="1" applyProtection="1">
      <protection locked="0"/>
    </xf>
    <xf numFmtId="1" fontId="3" fillId="0" borderId="4" xfId="0" applyNumberFormat="1" applyFont="1" applyBorder="1" applyAlignment="1" applyProtection="1">
      <alignment horizontal="center"/>
      <protection locked="0"/>
    </xf>
    <xf numFmtId="1" fontId="3" fillId="0" borderId="0" xfId="0" applyNumberFormat="1" applyFont="1" applyAlignment="1" applyProtection="1">
      <alignment horizontal="center"/>
      <protection locked="0"/>
    </xf>
    <xf numFmtId="41" fontId="1" fillId="0" borderId="4" xfId="0" applyNumberFormat="1" applyFont="1" applyBorder="1" applyProtection="1">
      <protection locked="0"/>
    </xf>
    <xf numFmtId="0" fontId="4" fillId="0" borderId="4" xfId="0" applyFont="1" applyBorder="1" applyAlignment="1" applyProtection="1">
      <alignment wrapText="1"/>
      <protection locked="0"/>
    </xf>
    <xf numFmtId="0" fontId="1" fillId="0" borderId="4" xfId="0" applyFont="1" applyBorder="1" applyProtection="1">
      <protection locked="0"/>
    </xf>
    <xf numFmtId="0" fontId="4" fillId="0" borderId="4" xfId="0" applyFont="1" applyBorder="1" applyProtection="1">
      <protection locked="0"/>
    </xf>
    <xf numFmtId="0" fontId="9" fillId="0" borderId="22" xfId="0" applyFont="1" applyBorder="1" applyAlignment="1">
      <alignment horizontal="left" wrapText="1"/>
    </xf>
    <xf numFmtId="0" fontId="9" fillId="0" borderId="0" xfId="0" applyFont="1" applyAlignment="1">
      <alignment horizontal="left" wrapText="1"/>
    </xf>
    <xf numFmtId="0" fontId="9" fillId="0" borderId="23" xfId="0" applyFont="1" applyBorder="1" applyAlignment="1">
      <alignment horizontal="left" wrapText="1"/>
    </xf>
    <xf numFmtId="0" fontId="4" fillId="3" borderId="6" xfId="0" applyFont="1" applyFill="1" applyBorder="1" applyAlignment="1">
      <alignment horizontal="center" vertical="top" wrapText="1"/>
    </xf>
    <xf numFmtId="0" fontId="8" fillId="0" borderId="6" xfId="0" applyFont="1" applyBorder="1" applyAlignment="1">
      <alignment horizontal="right" vertical="center"/>
    </xf>
    <xf numFmtId="0" fontId="8" fillId="0" borderId="1" xfId="0" applyFont="1" applyBorder="1" applyAlignment="1">
      <alignment horizontal="right" vertical="center"/>
    </xf>
    <xf numFmtId="0" fontId="4" fillId="3" borderId="6" xfId="0" applyFont="1" applyFill="1" applyBorder="1" applyAlignment="1">
      <alignment horizontal="right" vertical="top" wrapText="1"/>
    </xf>
    <xf numFmtId="0" fontId="4" fillId="3" borderId="7" xfId="0" applyFont="1" applyFill="1" applyBorder="1" applyAlignment="1">
      <alignment horizontal="right" vertical="top" wrapText="1"/>
    </xf>
    <xf numFmtId="0" fontId="3" fillId="0" borderId="10" xfId="0" applyFont="1" applyBorder="1" applyAlignment="1" applyProtection="1">
      <alignment horizontal="left"/>
      <protection locked="0"/>
    </xf>
    <xf numFmtId="0" fontId="3" fillId="0" borderId="11" xfId="0" applyFont="1" applyBorder="1" applyAlignment="1" applyProtection="1">
      <alignment horizontal="left"/>
      <protection locked="0"/>
    </xf>
    <xf numFmtId="0" fontId="1" fillId="0" borderId="4" xfId="0" applyFont="1" applyBorder="1" applyAlignment="1" applyProtection="1">
      <alignment horizontal="left"/>
      <protection locked="0"/>
    </xf>
    <xf numFmtId="0" fontId="3" fillId="0" borderId="4" xfId="0" applyFont="1" applyBorder="1" applyAlignment="1" applyProtection="1">
      <alignment horizontal="left"/>
      <protection locked="0"/>
    </xf>
    <xf numFmtId="41" fontId="3" fillId="3" borderId="4" xfId="0" applyNumberFormat="1" applyFont="1" applyFill="1" applyBorder="1" applyAlignment="1">
      <alignment horizontal="left"/>
    </xf>
    <xf numFmtId="0" fontId="3" fillId="3" borderId="4" xfId="0" applyFont="1" applyFill="1" applyBorder="1" applyAlignment="1">
      <alignment horizontal="left"/>
    </xf>
    <xf numFmtId="0" fontId="9" fillId="0" borderId="31" xfId="0" applyFont="1" applyBorder="1" applyAlignment="1">
      <alignment horizontal="left" vertical="center" wrapText="1"/>
    </xf>
    <xf numFmtId="0" fontId="9" fillId="0" borderId="32" xfId="0" applyFont="1" applyBorder="1" applyAlignment="1">
      <alignment horizontal="left" vertical="center" wrapText="1"/>
    </xf>
    <xf numFmtId="0" fontId="9" fillId="0" borderId="33" xfId="0" applyFont="1" applyBorder="1" applyAlignment="1">
      <alignment horizontal="left" vertical="center" wrapText="1"/>
    </xf>
    <xf numFmtId="0" fontId="1" fillId="0" borderId="10" xfId="0" applyFont="1" applyBorder="1" applyAlignment="1" applyProtection="1">
      <alignment horizontal="left"/>
      <protection locked="0"/>
    </xf>
    <xf numFmtId="0" fontId="4" fillId="0" borderId="10" xfId="0" applyFont="1" applyBorder="1" applyProtection="1">
      <protection locked="0"/>
    </xf>
    <xf numFmtId="0" fontId="4" fillId="0" borderId="11" xfId="0" applyFont="1" applyBorder="1" applyProtection="1">
      <protection locked="0"/>
    </xf>
    <xf numFmtId="0" fontId="4" fillId="3" borderId="4" xfId="0" applyFont="1" applyFill="1" applyBorder="1" applyAlignment="1">
      <alignment horizontal="left"/>
    </xf>
    <xf numFmtId="41" fontId="3" fillId="3" borderId="10" xfId="0" applyNumberFormat="1" applyFont="1" applyFill="1" applyBorder="1" applyAlignment="1">
      <alignment horizontal="center"/>
    </xf>
    <xf numFmtId="41" fontId="3" fillId="3" borderId="11" xfId="0" applyNumberFormat="1" applyFont="1" applyFill="1" applyBorder="1" applyAlignment="1">
      <alignment horizontal="center"/>
    </xf>
    <xf numFmtId="0" fontId="4" fillId="3" borderId="12" xfId="0" applyFont="1" applyFill="1" applyBorder="1" applyAlignment="1">
      <alignment horizontal="left"/>
    </xf>
    <xf numFmtId="0" fontId="4" fillId="3" borderId="0" xfId="0" applyFont="1" applyFill="1" applyAlignment="1">
      <alignment horizontal="left"/>
    </xf>
    <xf numFmtId="41" fontId="4" fillId="3" borderId="10" xfId="0" applyNumberFormat="1" applyFont="1" applyFill="1" applyBorder="1" applyAlignment="1" applyProtection="1">
      <alignment horizontal="center"/>
      <protection hidden="1"/>
    </xf>
    <xf numFmtId="41" fontId="4" fillId="3" borderId="11" xfId="0" applyNumberFormat="1" applyFont="1" applyFill="1" applyBorder="1" applyAlignment="1" applyProtection="1">
      <alignment horizontal="center"/>
      <protection hidden="1"/>
    </xf>
    <xf numFmtId="0" fontId="5" fillId="3" borderId="5" xfId="0" applyFont="1" applyFill="1" applyBorder="1" applyAlignment="1">
      <alignment horizontal="left"/>
    </xf>
    <xf numFmtId="0" fontId="5" fillId="3" borderId="6" xfId="0" applyFont="1" applyFill="1" applyBorder="1" applyAlignment="1">
      <alignment horizontal="left"/>
    </xf>
    <xf numFmtId="0" fontId="3" fillId="3" borderId="0" xfId="0" applyFont="1" applyFill="1" applyAlignment="1">
      <alignment horizontal="center"/>
    </xf>
    <xf numFmtId="0" fontId="3" fillId="3" borderId="13" xfId="0" applyFont="1" applyFill="1" applyBorder="1" applyAlignment="1">
      <alignment horizontal="center"/>
    </xf>
    <xf numFmtId="0" fontId="3" fillId="3" borderId="10" xfId="0" applyFont="1" applyFill="1" applyBorder="1" applyAlignment="1">
      <alignment horizontal="center"/>
    </xf>
    <xf numFmtId="0" fontId="3" fillId="3" borderId="11" xfId="0" applyFont="1" applyFill="1" applyBorder="1" applyAlignment="1">
      <alignment horizontal="center"/>
    </xf>
    <xf numFmtId="0" fontId="3" fillId="3" borderId="10" xfId="0" applyFont="1" applyFill="1" applyBorder="1" applyAlignment="1">
      <alignment horizontal="left"/>
    </xf>
    <xf numFmtId="0" fontId="3" fillId="3" borderId="11" xfId="0" applyFont="1" applyFill="1" applyBorder="1" applyAlignment="1">
      <alignment horizontal="left"/>
    </xf>
    <xf numFmtId="0" fontId="4" fillId="3" borderId="0" xfId="0" applyFont="1" applyFill="1" applyAlignment="1">
      <alignment horizontal="center"/>
    </xf>
    <xf numFmtId="0" fontId="1" fillId="3" borderId="10" xfId="0" applyFont="1" applyFill="1" applyBorder="1" applyAlignment="1">
      <alignment horizontal="left"/>
    </xf>
    <xf numFmtId="0" fontId="1" fillId="3" borderId="4" xfId="0" applyFont="1" applyFill="1" applyBorder="1" applyAlignment="1">
      <alignment horizontal="left"/>
    </xf>
    <xf numFmtId="0" fontId="8" fillId="0" borderId="6" xfId="0" applyFont="1" applyBorder="1" applyAlignment="1">
      <alignment horizontal="left" vertical="center"/>
    </xf>
    <xf numFmtId="0" fontId="8" fillId="0" borderId="0" xfId="0" applyFont="1" applyAlignment="1">
      <alignment horizontal="left" vertical="center"/>
    </xf>
    <xf numFmtId="0" fontId="3" fillId="3" borderId="10" xfId="0" applyFont="1" applyFill="1" applyBorder="1" applyAlignment="1">
      <alignment horizontal="left" wrapText="1"/>
    </xf>
    <xf numFmtId="0" fontId="3" fillId="3" borderId="11" xfId="0" applyFont="1" applyFill="1" applyBorder="1" applyAlignment="1">
      <alignment horizontal="left" wrapText="1"/>
    </xf>
    <xf numFmtId="0" fontId="7" fillId="3" borderId="10" xfId="0" applyFont="1" applyFill="1" applyBorder="1" applyAlignment="1">
      <alignment horizontal="left" wrapText="1"/>
    </xf>
    <xf numFmtId="0" fontId="7" fillId="3" borderId="11" xfId="0" applyFont="1" applyFill="1" applyBorder="1" applyAlignment="1">
      <alignment horizontal="left" wrapText="1"/>
    </xf>
    <xf numFmtId="0" fontId="21" fillId="3" borderId="5" xfId="0" applyFont="1" applyFill="1" applyBorder="1" applyAlignment="1">
      <alignment vertical="center"/>
    </xf>
    <xf numFmtId="0" fontId="0" fillId="3" borderId="6" xfId="0" applyFill="1" applyBorder="1"/>
    <xf numFmtId="0" fontId="0" fillId="3" borderId="7" xfId="0" applyFill="1" applyBorder="1"/>
    <xf numFmtId="0" fontId="1" fillId="0" borderId="10" xfId="0" applyFont="1" applyBorder="1" applyAlignment="1">
      <alignment wrapText="1"/>
    </xf>
    <xf numFmtId="0" fontId="0" fillId="0" borderId="2" xfId="0" applyBorder="1"/>
    <xf numFmtId="0" fontId="0" fillId="0" borderId="11" xfId="0" applyBorder="1"/>
    <xf numFmtId="0" fontId="12" fillId="3" borderId="10" xfId="0" applyFont="1" applyFill="1" applyBorder="1" applyAlignment="1">
      <alignment horizontal="center"/>
    </xf>
    <xf numFmtId="0" fontId="12" fillId="3" borderId="2" xfId="0" applyFont="1" applyFill="1" applyBorder="1" applyAlignment="1">
      <alignment horizontal="center"/>
    </xf>
    <xf numFmtId="0" fontId="4" fillId="0" borderId="2" xfId="0" applyFont="1" applyBorder="1" applyProtection="1">
      <protection locked="0"/>
    </xf>
    <xf numFmtId="0" fontId="0" fillId="0" borderId="2" xfId="0" applyBorder="1" applyProtection="1">
      <protection locked="0"/>
    </xf>
    <xf numFmtId="0" fontId="0" fillId="0" borderId="11" xfId="0" applyBorder="1" applyProtection="1">
      <protection locked="0"/>
    </xf>
    <xf numFmtId="0" fontId="12" fillId="3" borderId="15" xfId="0" applyFont="1" applyFill="1" applyBorder="1" applyAlignment="1">
      <alignment horizontal="left"/>
    </xf>
    <xf numFmtId="0" fontId="12" fillId="3" borderId="16" xfId="0" applyFont="1" applyFill="1" applyBorder="1" applyAlignment="1">
      <alignment horizontal="left"/>
    </xf>
    <xf numFmtId="0" fontId="12" fillId="3" borderId="17" xfId="0" applyFont="1" applyFill="1" applyBorder="1" applyAlignment="1">
      <alignment horizontal="left"/>
    </xf>
    <xf numFmtId="0" fontId="4" fillId="3" borderId="4" xfId="0" applyFont="1" applyFill="1" applyBorder="1" applyAlignment="1" applyProtection="1">
      <alignment horizontal="left"/>
      <protection hidden="1"/>
    </xf>
    <xf numFmtId="0" fontId="4" fillId="0" borderId="0" xfId="0" applyFont="1" applyAlignment="1" applyProtection="1">
      <alignment horizontal="left"/>
      <protection hidden="1"/>
    </xf>
    <xf numFmtId="0" fontId="3" fillId="0" borderId="0" xfId="0" applyFont="1" applyAlignment="1" applyProtection="1">
      <alignment horizontal="center"/>
      <protection hidden="1"/>
    </xf>
    <xf numFmtId="0" fontId="4" fillId="3" borderId="10" xfId="0" applyFont="1" applyFill="1" applyBorder="1" applyAlignment="1" applyProtection="1">
      <alignment horizontal="center"/>
      <protection hidden="1"/>
    </xf>
    <xf numFmtId="0" fontId="4" fillId="3" borderId="11" xfId="0" applyFont="1" applyFill="1" applyBorder="1" applyAlignment="1" applyProtection="1">
      <alignment horizontal="center"/>
      <protection hidden="1"/>
    </xf>
    <xf numFmtId="0" fontId="5" fillId="0" borderId="0" xfId="0" applyFont="1" applyAlignment="1" applyProtection="1">
      <alignment horizontal="left"/>
      <protection hidden="1"/>
    </xf>
    <xf numFmtId="0" fontId="3" fillId="3" borderId="4" xfId="0" applyFont="1" applyFill="1" applyBorder="1" applyAlignment="1" applyProtection="1">
      <alignment horizontal="left"/>
      <protection hidden="1"/>
    </xf>
    <xf numFmtId="0" fontId="3" fillId="3" borderId="10" xfId="0" applyFont="1" applyFill="1" applyBorder="1" applyAlignment="1" applyProtection="1">
      <alignment horizontal="center"/>
      <protection hidden="1"/>
    </xf>
    <xf numFmtId="0" fontId="3" fillId="3" borderId="11" xfId="0" applyFont="1" applyFill="1" applyBorder="1" applyAlignment="1" applyProtection="1">
      <alignment horizontal="center"/>
      <protection hidden="1"/>
    </xf>
    <xf numFmtId="0" fontId="3" fillId="0" borderId="4" xfId="0" applyFont="1" applyBorder="1" applyAlignment="1" applyProtection="1">
      <alignment horizontal="left"/>
      <protection hidden="1"/>
    </xf>
    <xf numFmtId="0" fontId="1" fillId="3" borderId="10" xfId="0" applyFont="1" applyFill="1" applyBorder="1" applyAlignment="1" applyProtection="1">
      <alignment horizontal="left"/>
      <protection hidden="1"/>
    </xf>
    <xf numFmtId="0" fontId="3" fillId="3" borderId="11" xfId="0" applyFont="1" applyFill="1" applyBorder="1" applyAlignment="1" applyProtection="1">
      <alignment horizontal="left"/>
      <protection hidden="1"/>
    </xf>
    <xf numFmtId="0" fontId="3" fillId="0" borderId="10" xfId="0" applyFont="1" applyBorder="1" applyAlignment="1" applyProtection="1">
      <alignment horizontal="left"/>
      <protection hidden="1"/>
    </xf>
    <xf numFmtId="0" fontId="3" fillId="0" borderId="11" xfId="0" applyFont="1" applyBorder="1" applyAlignment="1" applyProtection="1">
      <alignment horizontal="left"/>
      <protection hidden="1"/>
    </xf>
    <xf numFmtId="0" fontId="4" fillId="0" borderId="0" xfId="0" applyFont="1" applyAlignment="1" applyProtection="1">
      <alignment horizontal="center"/>
      <protection hidden="1"/>
    </xf>
    <xf numFmtId="0" fontId="3" fillId="3" borderId="10" xfId="0" applyFont="1" applyFill="1" applyBorder="1" applyAlignment="1" applyProtection="1">
      <alignment horizontal="left"/>
      <protection hidden="1"/>
    </xf>
    <xf numFmtId="0" fontId="3" fillId="3" borderId="10" xfId="0" applyFont="1" applyFill="1" applyBorder="1" applyAlignment="1" applyProtection="1">
      <alignment horizontal="left" wrapText="1"/>
      <protection hidden="1"/>
    </xf>
    <xf numFmtId="0" fontId="3" fillId="3" borderId="11" xfId="0" applyFont="1" applyFill="1" applyBorder="1" applyAlignment="1" applyProtection="1">
      <alignment horizontal="left" wrapText="1"/>
      <protection hidden="1"/>
    </xf>
    <xf numFmtId="0" fontId="7" fillId="3" borderId="10" xfId="0" applyFont="1" applyFill="1" applyBorder="1" applyAlignment="1" applyProtection="1">
      <alignment horizontal="left" wrapText="1"/>
      <protection hidden="1"/>
    </xf>
    <xf numFmtId="0" fontId="7" fillId="3" borderId="11" xfId="0" applyFont="1" applyFill="1" applyBorder="1" applyAlignment="1" applyProtection="1">
      <alignment horizontal="left" wrapText="1"/>
      <protection hidden="1"/>
    </xf>
    <xf numFmtId="0" fontId="4" fillId="0" borderId="0" xfId="0" applyFont="1" applyAlignment="1" applyProtection="1">
      <alignment horizontal="left" wrapText="1"/>
      <protection hidden="1"/>
    </xf>
    <xf numFmtId="0" fontId="4" fillId="0" borderId="0" xfId="0" applyFont="1" applyAlignment="1" applyProtection="1">
      <alignment horizontal="right" wrapText="1"/>
      <protection hidden="1"/>
    </xf>
    <xf numFmtId="0" fontId="4" fillId="0" borderId="0" xfId="0" applyFont="1" applyAlignment="1" applyProtection="1">
      <alignment horizontal="right"/>
      <protection hidden="1"/>
    </xf>
  </cellXfs>
  <cellStyles count="6">
    <cellStyle name="Good" xfId="1" builtinId="26"/>
    <cellStyle name="Normal" xfId="0" builtinId="0"/>
    <cellStyle name="Normal 2" xfId="2" xr:uid="{00000000-0005-0000-0000-000002000000}"/>
    <cellStyle name="Normal 3" xfId="3" xr:uid="{00000000-0005-0000-0000-000003000000}"/>
    <cellStyle name="Normal 4" xfId="5" xr:uid="{00000000-0005-0000-0000-000004000000}"/>
    <cellStyle name="Normal_Sheet1 2" xfId="4" xr:uid="{00000000-0005-0000-0000-000006000000}"/>
  </cellStyles>
  <dxfs count="0"/>
  <tableStyles count="0" defaultTableStyle="TableStyleMedium2" defaultPivotStyle="PivotStyleLight16"/>
  <colors>
    <mruColors>
      <color rgb="FFFFFFCD"/>
      <color rgb="FFFFFFA7"/>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ustomXml" Target="../customXml/item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121920</xdr:colOff>
          <xdr:row>198</xdr:row>
          <xdr:rowOff>102872</xdr:rowOff>
        </xdr:from>
        <xdr:to>
          <xdr:col>9</xdr:col>
          <xdr:colOff>906780</xdr:colOff>
          <xdr:row>199</xdr:row>
          <xdr:rowOff>316232</xdr:rowOff>
        </xdr:to>
        <xdr:grpSp>
          <xdr:nvGrpSpPr>
            <xdr:cNvPr id="2" name="Group 1">
              <a:extLst>
                <a:ext uri="{FF2B5EF4-FFF2-40B4-BE49-F238E27FC236}">
                  <a16:creationId xmlns:a16="http://schemas.microsoft.com/office/drawing/2014/main" id="{754B10F0-AF1E-068F-97DA-CD8383CEA265}"/>
                </a:ext>
              </a:extLst>
            </xdr:cNvPr>
            <xdr:cNvGrpSpPr/>
          </xdr:nvGrpSpPr>
          <xdr:grpSpPr>
            <a:xfrm>
              <a:off x="6117908" y="33907097"/>
              <a:ext cx="2580322" cy="375285"/>
              <a:chOff x="5554959" y="34419540"/>
              <a:chExt cx="2506980" cy="381000"/>
            </a:xfrm>
          </xdr:grpSpPr>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6865599" y="34419540"/>
                <a:ext cx="1196340" cy="38100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100" b="0" i="0" u="none" strike="noStrike" baseline="0">
                    <a:solidFill>
                      <a:srgbClr val="000000"/>
                    </a:solidFill>
                    <a:latin typeface="Calibri"/>
                    <a:ea typeface="Calibri"/>
                    <a:cs typeface="Calibri"/>
                  </a:rPr>
                  <a:t>Clear Sheet</a:t>
                </a:r>
              </a:p>
              <a:p>
                <a:pPr algn="ctr" rtl="0">
                  <a:defRPr sz="1000"/>
                </a:pPr>
                <a:endParaRPr lang="en-US" sz="1100" b="0" i="0" u="none" strike="noStrike" baseline="0">
                  <a:solidFill>
                    <a:srgbClr val="000000"/>
                  </a:solidFill>
                  <a:latin typeface="Calibri"/>
                  <a:ea typeface="Calibri"/>
                  <a:cs typeface="Calibri"/>
                </a:endParaRPr>
              </a:p>
            </xdr:txBody>
          </xdr:sp>
          <xdr:sp macro="" textlink="">
            <xdr:nvSpPr>
              <xdr:cNvPr id="4107" name="Button 11" descr="Print Sheet&#10;"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5554959" y="34419540"/>
                <a:ext cx="1196340" cy="38100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100" b="0" i="0" u="none" strike="noStrike" baseline="0">
                    <a:solidFill>
                      <a:srgbClr val="000000"/>
                    </a:solidFill>
                    <a:latin typeface="Calibri"/>
                    <a:ea typeface="Calibri"/>
                    <a:cs typeface="Calibri"/>
                  </a:rPr>
                  <a:t>Print Sheet</a:t>
                </a:r>
              </a:p>
              <a:p>
                <a:pPr algn="ctr" rtl="0">
                  <a:defRPr sz="1000"/>
                </a:pPr>
                <a:endParaRPr lang="en-US" sz="1100" b="0" i="0" u="none" strike="noStrike" baseline="0">
                  <a:solidFill>
                    <a:srgbClr val="000000"/>
                  </a:solidFill>
                  <a:latin typeface="Calibri"/>
                  <a:ea typeface="Calibri"/>
                  <a:cs typeface="Calibri"/>
                </a:endParaRPr>
              </a:p>
            </xdr:txBody>
          </xdr:sp>
        </xdr:grp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Book3"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hs-teams.afsc.ca/pnp/pnp/Calculators/2020-Statement-A.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S:\DEVELOP\Manual%20Calculators\AgriStability\2026\I2601-0606%20Accrual%202%20Tax%202024\2024-Corporate-Accrual-to-Tax-Conversion-Worksheet.xlsm" TargetMode="External"/><Relationship Id="rId1" Type="http://schemas.openxmlformats.org/officeDocument/2006/relationships/externalLinkPath" Target="https://agfsc-my.sharepoint.com/DEVELOP/Manual%20Calculators/AgriStability/2026/I2601-0606%20Accrual%202%20Tax%202024/2024-Corporate-Accrual-to-Tax-Conversion-Worksheet.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hs-teams.afsc.ca/Shared/Haroon/Accrual%20to%20Tax/Corporate-Accrual-to-Tax-Conversion-Workshee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x Codes"/>
    </sheetNames>
    <sheetDataSet>
      <sheetData sheetId="0" refreshError="1">
        <row r="3">
          <cell r="A3" t="str">
            <v>Alpacas</v>
          </cell>
          <cell r="B3">
            <v>370</v>
          </cell>
          <cell r="D3" t="str">
            <v>Alberta Spring Price Endorsement</v>
          </cell>
          <cell r="E3">
            <v>495</v>
          </cell>
        </row>
        <row r="4">
          <cell r="A4" t="str">
            <v>Anise</v>
          </cell>
          <cell r="B4">
            <v>101</v>
          </cell>
          <cell r="D4" t="str">
            <v>Alternate Land Use Services (ALUS)</v>
          </cell>
          <cell r="E4">
            <v>557</v>
          </cell>
        </row>
        <row r="5">
          <cell r="A5" t="str">
            <v>Apples</v>
          </cell>
          <cell r="B5">
            <v>60</v>
          </cell>
          <cell r="D5" t="str">
            <v>Canadian Agricultural Skills Service (CASS)</v>
          </cell>
          <cell r="E5">
            <v>561</v>
          </cell>
        </row>
        <row r="6">
          <cell r="A6" t="str">
            <v>Apricots</v>
          </cell>
          <cell r="B6">
            <v>91</v>
          </cell>
          <cell r="D6" t="str">
            <v>Canadian Farm Business Advisory Service</v>
          </cell>
          <cell r="E6">
            <v>562</v>
          </cell>
        </row>
        <row r="7">
          <cell r="A7" t="str">
            <v>Artichokes</v>
          </cell>
          <cell r="B7">
            <v>160</v>
          </cell>
          <cell r="D7" t="str">
            <v>Canadian Farm Families Options Program</v>
          </cell>
          <cell r="E7">
            <v>420</v>
          </cell>
        </row>
        <row r="8">
          <cell r="A8" t="str">
            <v>Arugula/Rocket</v>
          </cell>
          <cell r="B8">
            <v>195</v>
          </cell>
          <cell r="D8" t="str">
            <v>Canadian Food Insp'n Agency (CFIA) Payments for Non-Allowable Commodities</v>
          </cell>
          <cell r="E8">
            <v>587</v>
          </cell>
        </row>
        <row r="9">
          <cell r="A9" t="str">
            <v>Asparagus</v>
          </cell>
          <cell r="B9">
            <v>161</v>
          </cell>
          <cell r="D9" t="str">
            <v>Dairy subsidies</v>
          </cell>
          <cell r="E9">
            <v>435</v>
          </cell>
        </row>
        <row r="10">
          <cell r="A10" t="str">
            <v>Barley</v>
          </cell>
          <cell r="B10">
            <v>3</v>
          </cell>
          <cell r="D10" t="str">
            <v>Green Plan, Farm Based Program - Permanent cover practices</v>
          </cell>
          <cell r="E10">
            <v>466</v>
          </cell>
        </row>
        <row r="11">
          <cell r="A11" t="str">
            <v>Basil</v>
          </cell>
          <cell r="B11">
            <v>102</v>
          </cell>
          <cell r="D11" t="str">
            <v>Management Training Credit</v>
          </cell>
          <cell r="E11">
            <v>558</v>
          </cell>
        </row>
        <row r="12">
          <cell r="A12" t="str">
            <v>Beans (Dry Edible)</v>
          </cell>
          <cell r="B12">
            <v>4</v>
          </cell>
          <cell r="D12" t="str">
            <v>Market Revenue Insurance (MRI): Edible Horticulture</v>
          </cell>
          <cell r="E12">
            <v>411</v>
          </cell>
        </row>
        <row r="13">
          <cell r="A13" t="str">
            <v>Beans, Fresh</v>
          </cell>
          <cell r="B13">
            <v>25</v>
          </cell>
          <cell r="D13" t="str">
            <v>Market Revenue Insurance (MRI): Grains &amp; Oilseeds</v>
          </cell>
          <cell r="E13">
            <v>410</v>
          </cell>
        </row>
        <row r="14">
          <cell r="A14" t="str">
            <v>Bedding Plants</v>
          </cell>
          <cell r="B14">
            <v>132</v>
          </cell>
          <cell r="D14" t="str">
            <v>Market Revenue Insurance (MRI): Non-edible Horticulture</v>
          </cell>
          <cell r="E14">
            <v>474</v>
          </cell>
        </row>
        <row r="15">
          <cell r="A15" t="str">
            <v>Bee By-Products</v>
          </cell>
          <cell r="B15">
            <v>375</v>
          </cell>
          <cell r="D15" t="str">
            <v>Other AgriRecovery Program (non-allowable income)</v>
          </cell>
          <cell r="E15">
            <v>632</v>
          </cell>
        </row>
        <row r="16">
          <cell r="A16" t="str">
            <v>Bees, Honey</v>
          </cell>
          <cell r="B16">
            <v>374</v>
          </cell>
          <cell r="D16" t="str">
            <v>Production Insurance premium adjustment</v>
          </cell>
          <cell r="E16">
            <v>499</v>
          </cell>
        </row>
        <row r="17">
          <cell r="A17" t="str">
            <v>Bees, Leaf Cutter</v>
          </cell>
          <cell r="B17">
            <v>312</v>
          </cell>
          <cell r="D17" t="str">
            <v>Special Farm Assistance</v>
          </cell>
          <cell r="E17">
            <v>560</v>
          </cell>
        </row>
        <row r="18">
          <cell r="A18" t="str">
            <v>Beets</v>
          </cell>
          <cell r="B18">
            <v>162</v>
          </cell>
          <cell r="D18" t="str">
            <v>Transitional Financial Assistance Program (TFA)</v>
          </cell>
          <cell r="E18">
            <v>427</v>
          </cell>
        </row>
        <row r="19">
          <cell r="A19" t="str">
            <v>Bison</v>
          </cell>
          <cell r="B19">
            <v>350</v>
          </cell>
          <cell r="D19" t="str">
            <v>Young Farmer Rebate</v>
          </cell>
          <cell r="E19">
            <v>559</v>
          </cell>
        </row>
        <row r="20">
          <cell r="A20" t="str">
            <v>Blackberries</v>
          </cell>
          <cell r="B20">
            <v>66</v>
          </cell>
        </row>
        <row r="21">
          <cell r="A21" t="str">
            <v>Blueberries</v>
          </cell>
          <cell r="B21">
            <v>67</v>
          </cell>
        </row>
        <row r="22">
          <cell r="A22" t="str">
            <v>Bok Choi</v>
          </cell>
          <cell r="B22">
            <v>163</v>
          </cell>
        </row>
        <row r="23">
          <cell r="A23" t="str">
            <v>Borage</v>
          </cell>
          <cell r="B23">
            <v>6</v>
          </cell>
        </row>
        <row r="24">
          <cell r="A24" t="str">
            <v>Bovine Spongiform Encephalopathy Recovery program (BSE)</v>
          </cell>
          <cell r="B24">
            <v>468</v>
          </cell>
        </row>
        <row r="25">
          <cell r="A25" t="str">
            <v>Broccoflower</v>
          </cell>
          <cell r="B25">
            <v>164</v>
          </cell>
        </row>
        <row r="26">
          <cell r="A26" t="str">
            <v>Broccoli</v>
          </cell>
          <cell r="B26">
            <v>165</v>
          </cell>
        </row>
        <row r="27">
          <cell r="A27" t="str">
            <v>Brussels Sprouts</v>
          </cell>
          <cell r="B27">
            <v>166</v>
          </cell>
        </row>
        <row r="28">
          <cell r="A28" t="str">
            <v>Buckwheat</v>
          </cell>
          <cell r="B28">
            <v>7</v>
          </cell>
        </row>
        <row r="29">
          <cell r="A29" t="str">
            <v>Cabbage</v>
          </cell>
          <cell r="B29">
            <v>167</v>
          </cell>
        </row>
        <row r="30">
          <cell r="A30" t="str">
            <v>Camelina</v>
          </cell>
          <cell r="B30">
            <v>282</v>
          </cell>
        </row>
        <row r="31">
          <cell r="A31" t="str">
            <v>Canada-Saskatchewan Excess Moisture Program</v>
          </cell>
          <cell r="B31">
            <v>612</v>
          </cell>
        </row>
        <row r="32">
          <cell r="A32" t="str">
            <v>Canada-Saskatchewan Pasture Recovery Initiative (CSPRI)</v>
          </cell>
          <cell r="B32">
            <v>613</v>
          </cell>
        </row>
        <row r="33">
          <cell r="A33" t="str">
            <v>Canadian Food Insp'n Agency (CFIA) Payment for allowable commodities</v>
          </cell>
          <cell r="B33">
            <v>663</v>
          </cell>
        </row>
        <row r="34">
          <cell r="A34" t="str">
            <v>Canadian Food Insp'n Agency (CFIA) Payment for other amounts</v>
          </cell>
          <cell r="B34">
            <v>665</v>
          </cell>
        </row>
        <row r="35">
          <cell r="A35" t="str">
            <v>Canadian Food Insp'n Agency (CFIA) Payment for supply managed commodities</v>
          </cell>
          <cell r="B35">
            <v>664</v>
          </cell>
        </row>
        <row r="36">
          <cell r="A36" t="str">
            <v>Canadian Wheat Board Payments</v>
          </cell>
          <cell r="B36">
            <v>2</v>
          </cell>
        </row>
        <row r="37">
          <cell r="A37" t="str">
            <v>Canary Seed</v>
          </cell>
          <cell r="B37">
            <v>8</v>
          </cell>
        </row>
        <row r="38">
          <cell r="A38" t="str">
            <v>Canola</v>
          </cell>
          <cell r="B38">
            <v>10</v>
          </cell>
        </row>
        <row r="39">
          <cell r="A39" t="str">
            <v>Cantaloupe</v>
          </cell>
          <cell r="B39">
            <v>168</v>
          </cell>
        </row>
        <row r="40">
          <cell r="A40" t="str">
            <v>Caraway Seed</v>
          </cell>
          <cell r="B40">
            <v>103</v>
          </cell>
        </row>
        <row r="41">
          <cell r="A41" t="str">
            <v>Carrots</v>
          </cell>
          <cell r="B41">
            <v>169</v>
          </cell>
        </row>
        <row r="42">
          <cell r="A42" t="str">
            <v>Cattle, Calves</v>
          </cell>
          <cell r="B42">
            <v>719</v>
          </cell>
        </row>
        <row r="43">
          <cell r="A43" t="str">
            <v>Cattle, Cows and Bulls</v>
          </cell>
          <cell r="B43">
            <v>706</v>
          </cell>
        </row>
        <row r="44">
          <cell r="A44" t="str">
            <v>Cattle, Fat/Slaughter</v>
          </cell>
          <cell r="B44">
            <v>720</v>
          </cell>
        </row>
        <row r="45">
          <cell r="A45" t="str">
            <v>Cattle, Feeder</v>
          </cell>
          <cell r="B45">
            <v>721</v>
          </cell>
        </row>
        <row r="46">
          <cell r="A46" t="str">
            <v>Cattle, Purebred Breeding</v>
          </cell>
          <cell r="B46">
            <v>722</v>
          </cell>
        </row>
        <row r="47">
          <cell r="A47" t="str">
            <v>Cattle, Custom Feedlot Operator Income (Itemized) – Qualifying Feed</v>
          </cell>
          <cell r="B47">
            <v>243</v>
          </cell>
        </row>
        <row r="48">
          <cell r="A48" t="str">
            <v>Cattle, Custom Feedlot Operator Income (Non Itemized) – Qualifying Prepared Feed</v>
          </cell>
          <cell r="B48">
            <v>246</v>
          </cell>
        </row>
        <row r="49">
          <cell r="A49" t="str">
            <v>Cattle, Custom Feedlot Operator Income (Itemized) - Other feed charges</v>
          </cell>
          <cell r="B49">
            <v>576</v>
          </cell>
        </row>
        <row r="50">
          <cell r="A50" t="str">
            <v>Cattle, Prepared Feed - Other Feed Charges (Itemized)</v>
          </cell>
          <cell r="B50">
            <v>570</v>
          </cell>
        </row>
        <row r="51">
          <cell r="A51" t="str">
            <v>Cattle, Prepared Feed and Protein Supplements (Itemized)</v>
          </cell>
          <cell r="B51">
            <v>46</v>
          </cell>
        </row>
        <row r="52">
          <cell r="A52" t="str">
            <v>Cattle, Prepared Feed and Purchases (Non Itemized)</v>
          </cell>
          <cell r="B52">
            <v>571</v>
          </cell>
        </row>
        <row r="53">
          <cell r="A53" t="str">
            <v>Cattle, Livestock Owners Custom Feeding Expenses (Non Itemized)</v>
          </cell>
          <cell r="B53">
            <v>573</v>
          </cell>
        </row>
        <row r="54">
          <cell r="A54" t="str">
            <v>Cattle, Livestock Owners Custom Feeding Expense (Itemized) – Qualifying Feed and Protein Supplements</v>
          </cell>
          <cell r="B54">
            <v>577</v>
          </cell>
        </row>
        <row r="55">
          <cell r="A55" t="str">
            <v>Cattle, Livestock Owners Custom Feeding Expenses (Itemized) - Other</v>
          </cell>
          <cell r="B55">
            <v>572</v>
          </cell>
        </row>
        <row r="56">
          <cell r="A56" t="str">
            <v>Cauliflower</v>
          </cell>
          <cell r="B56">
            <v>170</v>
          </cell>
        </row>
        <row r="57">
          <cell r="A57" t="str">
            <v>Celery</v>
          </cell>
          <cell r="B57">
            <v>171</v>
          </cell>
        </row>
        <row r="58">
          <cell r="A58" t="str">
            <v>Cherries (Sweet, Sour)</v>
          </cell>
          <cell r="B58">
            <v>92</v>
          </cell>
        </row>
        <row r="59">
          <cell r="A59" t="str">
            <v>Cherry Tomatoes</v>
          </cell>
          <cell r="B59">
            <v>233</v>
          </cell>
        </row>
        <row r="60">
          <cell r="A60" t="str">
            <v>Chervil</v>
          </cell>
          <cell r="B60">
            <v>158</v>
          </cell>
        </row>
        <row r="61">
          <cell r="A61" t="str">
            <v>Chick Peas/Garbanzo Beans</v>
          </cell>
          <cell r="B61">
            <v>23</v>
          </cell>
        </row>
        <row r="62">
          <cell r="A62" t="str">
            <v>Chickens</v>
          </cell>
          <cell r="B62">
            <v>366</v>
          </cell>
        </row>
        <row r="63">
          <cell r="A63" t="str">
            <v>Chickens (Non-Supply Managed)</v>
          </cell>
          <cell r="B63">
            <v>590</v>
          </cell>
        </row>
        <row r="64">
          <cell r="A64" t="str">
            <v>Chickens, Eggs (Non-Supply Managed)</v>
          </cell>
          <cell r="B64">
            <v>589</v>
          </cell>
        </row>
        <row r="65">
          <cell r="A65" t="str">
            <v>Chickens, Eggs for Consumption</v>
          </cell>
          <cell r="B65">
            <v>343</v>
          </cell>
        </row>
        <row r="66">
          <cell r="A66" t="str">
            <v>Chickens, Eggs for Hatching</v>
          </cell>
          <cell r="B66">
            <v>344</v>
          </cell>
        </row>
        <row r="67">
          <cell r="A67" t="str">
            <v>Chinchilla</v>
          </cell>
          <cell r="B67">
            <v>240</v>
          </cell>
        </row>
        <row r="68">
          <cell r="A68" t="str">
            <v>Chinese Vegetables</v>
          </cell>
          <cell r="B68">
            <v>173</v>
          </cell>
        </row>
        <row r="69">
          <cell r="A69" t="str">
            <v>Chives</v>
          </cell>
          <cell r="B69">
            <v>104</v>
          </cell>
        </row>
        <row r="70">
          <cell r="A70" t="str">
            <v>Cilantro</v>
          </cell>
          <cell r="B70">
            <v>105</v>
          </cell>
        </row>
        <row r="71">
          <cell r="A71" t="str">
            <v>Circovirus Inoculation Program (CIP) (all provinces)</v>
          </cell>
          <cell r="B71">
            <v>579</v>
          </cell>
        </row>
        <row r="72">
          <cell r="A72" t="str">
            <v>Collards</v>
          </cell>
          <cell r="B72">
            <v>174</v>
          </cell>
        </row>
        <row r="73">
          <cell r="A73" t="str">
            <v>Comfrey</v>
          </cell>
          <cell r="B73">
            <v>106</v>
          </cell>
        </row>
        <row r="74">
          <cell r="A74" t="str">
            <v>Coriander</v>
          </cell>
          <cell r="B74">
            <v>107</v>
          </cell>
        </row>
        <row r="75">
          <cell r="A75" t="str">
            <v>Corn</v>
          </cell>
          <cell r="B75">
            <v>11</v>
          </cell>
        </row>
        <row r="76">
          <cell r="A76" t="str">
            <v>Cost of Production Payment</v>
          </cell>
          <cell r="B76">
            <v>426</v>
          </cell>
        </row>
        <row r="77">
          <cell r="A77" t="str">
            <v>Cover Crop Protection Program</v>
          </cell>
          <cell r="B77">
            <v>473</v>
          </cell>
        </row>
        <row r="78">
          <cell r="A78" t="str">
            <v>Cranberries</v>
          </cell>
          <cell r="B78">
            <v>68</v>
          </cell>
        </row>
        <row r="79">
          <cell r="A79" t="str">
            <v>Crop Insurance: Edible Horticulture</v>
          </cell>
          <cell r="B79">
            <v>402</v>
          </cell>
        </row>
        <row r="80">
          <cell r="A80" t="str">
            <v>Crop Insurance: Grains &amp; Oilseeds</v>
          </cell>
          <cell r="B80">
            <v>401</v>
          </cell>
        </row>
        <row r="81">
          <cell r="A81" t="str">
            <v>Crop Insurance: Non-edible Horticulture</v>
          </cell>
          <cell r="B81">
            <v>470</v>
          </cell>
        </row>
        <row r="82">
          <cell r="A82" t="str">
            <v>Crop Insurance: Other Commodities</v>
          </cell>
          <cell r="B82">
            <v>463</v>
          </cell>
        </row>
        <row r="83">
          <cell r="A83" t="str">
            <v>Cucumbers</v>
          </cell>
          <cell r="B83">
            <v>234</v>
          </cell>
        </row>
        <row r="84">
          <cell r="A84" t="str">
            <v>Cull Breeding Swine Program (all provinces)</v>
          </cell>
          <cell r="B84">
            <v>582</v>
          </cell>
        </row>
        <row r="85">
          <cell r="A85" t="str">
            <v>Cumin</v>
          </cell>
          <cell r="B85">
            <v>144</v>
          </cell>
        </row>
        <row r="86">
          <cell r="A86" t="str">
            <v>Currants (Black, Red)</v>
          </cell>
          <cell r="B86">
            <v>65</v>
          </cell>
        </row>
        <row r="87">
          <cell r="A87" t="str">
            <v>Deer</v>
          </cell>
          <cell r="B87">
            <v>352</v>
          </cell>
        </row>
        <row r="88">
          <cell r="A88" t="str">
            <v>Deferred Bison</v>
          </cell>
          <cell r="B88">
            <v>151</v>
          </cell>
        </row>
        <row r="89">
          <cell r="A89" t="str">
            <v>Deferred Bovine Cattle</v>
          </cell>
          <cell r="B89">
            <v>150</v>
          </cell>
        </row>
        <row r="90">
          <cell r="A90" t="str">
            <v>Deferred Deer</v>
          </cell>
          <cell r="B90">
            <v>154</v>
          </cell>
        </row>
        <row r="91">
          <cell r="A91" t="str">
            <v>Deferred Elk</v>
          </cell>
          <cell r="B91">
            <v>155</v>
          </cell>
        </row>
        <row r="92">
          <cell r="A92" t="str">
            <v>Deferred Goat</v>
          </cell>
          <cell r="B92">
            <v>152</v>
          </cell>
        </row>
        <row r="93">
          <cell r="A93" t="str">
            <v>Deferred Horse for PMU Sales</v>
          </cell>
          <cell r="B93">
            <v>156</v>
          </cell>
        </row>
        <row r="94">
          <cell r="A94" t="str">
            <v>Deferred Other Breeding Animals</v>
          </cell>
          <cell r="B94">
            <v>157</v>
          </cell>
        </row>
        <row r="95">
          <cell r="A95" t="str">
            <v>Deferred Sheep</v>
          </cell>
          <cell r="B95">
            <v>153</v>
          </cell>
        </row>
        <row r="96">
          <cell r="A96" t="str">
            <v>Dill</v>
          </cell>
          <cell r="B96">
            <v>108</v>
          </cell>
        </row>
        <row r="97">
          <cell r="A97" t="str">
            <v>Dogs (Kennels and Pet Breeding Excluded)</v>
          </cell>
          <cell r="B97">
            <v>313</v>
          </cell>
        </row>
        <row r="98">
          <cell r="A98" t="str">
            <v>Donkeys/Mules</v>
          </cell>
          <cell r="B98">
            <v>367</v>
          </cell>
        </row>
        <row r="99">
          <cell r="A99" t="str">
            <v>Ducks</v>
          </cell>
          <cell r="B99">
            <v>332</v>
          </cell>
        </row>
        <row r="100">
          <cell r="A100" t="str">
            <v>Echinacea</v>
          </cell>
          <cell r="B100">
            <v>142</v>
          </cell>
        </row>
        <row r="101">
          <cell r="A101" t="str">
            <v>Eggplant</v>
          </cell>
          <cell r="B101">
            <v>176</v>
          </cell>
        </row>
        <row r="102">
          <cell r="A102" t="str">
            <v>Elderberries</v>
          </cell>
          <cell r="B102">
            <v>74</v>
          </cell>
        </row>
        <row r="103">
          <cell r="A103" t="str">
            <v>Elk</v>
          </cell>
          <cell r="B103">
            <v>353</v>
          </cell>
        </row>
        <row r="104">
          <cell r="A104" t="str">
            <v>Elk Velvet</v>
          </cell>
          <cell r="B104">
            <v>764</v>
          </cell>
        </row>
        <row r="105">
          <cell r="A105" t="str">
            <v>Emus</v>
          </cell>
          <cell r="B105">
            <v>373</v>
          </cell>
        </row>
        <row r="106">
          <cell r="A106" t="str">
            <v>Endive</v>
          </cell>
          <cell r="B106">
            <v>177</v>
          </cell>
        </row>
        <row r="107">
          <cell r="A107" t="str">
            <v>Faba Beans</v>
          </cell>
          <cell r="B107">
            <v>12</v>
          </cell>
        </row>
        <row r="108">
          <cell r="A108" t="str">
            <v>Farm Income Payment Direct (FIP)</v>
          </cell>
          <cell r="B108">
            <v>485</v>
          </cell>
        </row>
        <row r="109">
          <cell r="A109" t="str">
            <v>Farm Income Payment General (FIP)</v>
          </cell>
          <cell r="B109">
            <v>484</v>
          </cell>
        </row>
        <row r="110">
          <cell r="A110" t="str">
            <v>Fed Cattle Set-Aside Program (all provinces)</v>
          </cell>
          <cell r="B110">
            <v>483</v>
          </cell>
        </row>
        <row r="111">
          <cell r="A111" t="str">
            <v>Feeder Calf Set-Aside Program (all provinces)</v>
          </cell>
          <cell r="B111">
            <v>482</v>
          </cell>
        </row>
        <row r="112">
          <cell r="A112" t="str">
            <v>Fennel</v>
          </cell>
          <cell r="B112">
            <v>110</v>
          </cell>
        </row>
        <row r="113">
          <cell r="A113" t="str">
            <v>Fenugreek</v>
          </cell>
          <cell r="B113">
            <v>111</v>
          </cell>
        </row>
        <row r="114">
          <cell r="A114" t="str">
            <v>Fiddleheads</v>
          </cell>
          <cell r="B114">
            <v>179</v>
          </cell>
        </row>
        <row r="115">
          <cell r="A115" t="str">
            <v>Field Peas</v>
          </cell>
          <cell r="B115">
            <v>13</v>
          </cell>
        </row>
        <row r="116">
          <cell r="A116" t="str">
            <v>Fireweed</v>
          </cell>
          <cell r="B116">
            <v>377</v>
          </cell>
        </row>
        <row r="117">
          <cell r="A117" t="str">
            <v>Fish Meal</v>
          </cell>
          <cell r="B117">
            <v>263</v>
          </cell>
        </row>
        <row r="118">
          <cell r="A118" t="str">
            <v>Flaxseed</v>
          </cell>
          <cell r="B118">
            <v>14</v>
          </cell>
        </row>
        <row r="119">
          <cell r="A119" t="str">
            <v>Flowers (Edible)</v>
          </cell>
          <cell r="B119">
            <v>180</v>
          </cell>
        </row>
        <row r="120">
          <cell r="A120" t="str">
            <v>Flowers and Ornamental Foliage</v>
          </cell>
          <cell r="B120">
            <v>133</v>
          </cell>
        </row>
        <row r="121">
          <cell r="A121" t="str">
            <v>Forage (Including Pellets, Silage)</v>
          </cell>
          <cell r="B121">
            <v>264</v>
          </cell>
        </row>
        <row r="122">
          <cell r="A122" t="str">
            <v>Forage Seed</v>
          </cell>
          <cell r="B122">
            <v>15</v>
          </cell>
        </row>
        <row r="123">
          <cell r="A123" t="str">
            <v>Fox</v>
          </cell>
          <cell r="B123">
            <v>241</v>
          </cell>
        </row>
        <row r="124">
          <cell r="A124" t="str">
            <v>Fruit Juice</v>
          </cell>
          <cell r="B124">
            <v>81</v>
          </cell>
        </row>
        <row r="125">
          <cell r="A125" t="str">
            <v>Fruits and Vegetables (Non-Edible)</v>
          </cell>
          <cell r="B125">
            <v>134</v>
          </cell>
        </row>
        <row r="126">
          <cell r="A126" t="str">
            <v>Garlic</v>
          </cell>
          <cell r="B126">
            <v>113</v>
          </cell>
        </row>
        <row r="127">
          <cell r="A127" t="str">
            <v>Geese</v>
          </cell>
          <cell r="B127">
            <v>333</v>
          </cell>
        </row>
        <row r="128">
          <cell r="A128" t="str">
            <v>Gherkins</v>
          </cell>
          <cell r="B128">
            <v>221</v>
          </cell>
        </row>
        <row r="129">
          <cell r="A129" t="str">
            <v>Gingko Biloba</v>
          </cell>
          <cell r="B129">
            <v>380</v>
          </cell>
        </row>
        <row r="130">
          <cell r="A130" t="str">
            <v>Ginseng</v>
          </cell>
          <cell r="B130">
            <v>114</v>
          </cell>
        </row>
        <row r="131">
          <cell r="A131" t="str">
            <v>Goats</v>
          </cell>
          <cell r="B131">
            <v>354</v>
          </cell>
        </row>
        <row r="132">
          <cell r="A132" t="str">
            <v>Gooseberries</v>
          </cell>
          <cell r="B132">
            <v>69</v>
          </cell>
        </row>
        <row r="133">
          <cell r="A133" t="str">
            <v>Grain (Pellets, Screenings, Silage)</v>
          </cell>
          <cell r="B133">
            <v>39</v>
          </cell>
        </row>
        <row r="134">
          <cell r="A134" t="str">
            <v>Grain and Oilseed Program Payment (GOPP)</v>
          </cell>
          <cell r="B134">
            <v>486</v>
          </cell>
        </row>
        <row r="135">
          <cell r="A135" t="str">
            <v>Grapefruit</v>
          </cell>
          <cell r="B135">
            <v>82</v>
          </cell>
        </row>
        <row r="136">
          <cell r="A136" t="str">
            <v>Grapes</v>
          </cell>
          <cell r="B136">
            <v>83</v>
          </cell>
        </row>
        <row r="137">
          <cell r="A137" t="str">
            <v>Green Peas</v>
          </cell>
          <cell r="B137">
            <v>223</v>
          </cell>
        </row>
        <row r="138">
          <cell r="A138" t="str">
            <v>Groundhogs/Hedgehogs</v>
          </cell>
          <cell r="B138">
            <v>369</v>
          </cell>
        </row>
        <row r="139">
          <cell r="A139" t="str">
            <v>Haskap</v>
          </cell>
          <cell r="B139">
            <v>75</v>
          </cell>
        </row>
        <row r="140">
          <cell r="A140" t="str">
            <v>Hemp</v>
          </cell>
          <cell r="B140">
            <v>30</v>
          </cell>
        </row>
        <row r="141">
          <cell r="A141" t="str">
            <v>Honey</v>
          </cell>
          <cell r="B141">
            <v>129</v>
          </cell>
        </row>
        <row r="142">
          <cell r="A142" t="str">
            <v>Horseradish</v>
          </cell>
          <cell r="B142">
            <v>181</v>
          </cell>
        </row>
        <row r="143">
          <cell r="A143" t="str">
            <v>Horses</v>
          </cell>
          <cell r="B143">
            <v>316</v>
          </cell>
        </row>
        <row r="144">
          <cell r="A144" t="str">
            <v>Insurance proceeds for allowable expense items</v>
          </cell>
          <cell r="B144">
            <v>406</v>
          </cell>
        </row>
        <row r="145">
          <cell r="A145" t="str">
            <v>Kale</v>
          </cell>
          <cell r="B145">
            <v>214</v>
          </cell>
        </row>
        <row r="146">
          <cell r="A146" t="str">
            <v>Kenaf</v>
          </cell>
          <cell r="B146">
            <v>317</v>
          </cell>
        </row>
        <row r="147">
          <cell r="A147" t="str">
            <v>Khorasan Wheat/Kamut</v>
          </cell>
          <cell r="B147">
            <v>36</v>
          </cell>
        </row>
        <row r="148">
          <cell r="A148" t="str">
            <v>Kiwi Fruit</v>
          </cell>
          <cell r="B148">
            <v>84</v>
          </cell>
        </row>
        <row r="149">
          <cell r="A149" t="str">
            <v>Kohlrabi</v>
          </cell>
          <cell r="B149">
            <v>182</v>
          </cell>
        </row>
        <row r="150">
          <cell r="A150" t="str">
            <v>Lathyrus</v>
          </cell>
          <cell r="B150">
            <v>40</v>
          </cell>
        </row>
        <row r="151">
          <cell r="A151" t="str">
            <v>Lavender</v>
          </cell>
          <cell r="B151">
            <v>379</v>
          </cell>
        </row>
        <row r="152">
          <cell r="A152" t="str">
            <v>Leeks</v>
          </cell>
          <cell r="B152">
            <v>183</v>
          </cell>
        </row>
        <row r="153">
          <cell r="A153" t="str">
            <v>Lemon Balm</v>
          </cell>
          <cell r="B153">
            <v>378</v>
          </cell>
        </row>
        <row r="154">
          <cell r="A154" t="str">
            <v>Lemons</v>
          </cell>
          <cell r="B154">
            <v>85</v>
          </cell>
        </row>
        <row r="155">
          <cell r="A155" t="str">
            <v>Lentils</v>
          </cell>
          <cell r="B155">
            <v>41</v>
          </cell>
        </row>
        <row r="156">
          <cell r="A156" t="str">
            <v>Lettuce</v>
          </cell>
          <cell r="B156">
            <v>235</v>
          </cell>
        </row>
        <row r="157">
          <cell r="A157" t="str">
            <v>Livestock Feed Insurance Program</v>
          </cell>
          <cell r="B157">
            <v>412</v>
          </cell>
        </row>
        <row r="158">
          <cell r="A158" t="str">
            <v>Llamas</v>
          </cell>
          <cell r="B158">
            <v>355</v>
          </cell>
        </row>
        <row r="159">
          <cell r="A159" t="str">
            <v>Loganberries</v>
          </cell>
          <cell r="B159">
            <v>70</v>
          </cell>
        </row>
        <row r="160">
          <cell r="A160" t="str">
            <v>Lupins</v>
          </cell>
          <cell r="B160">
            <v>42</v>
          </cell>
        </row>
        <row r="161">
          <cell r="A161" t="str">
            <v>Manure</v>
          </cell>
          <cell r="B161">
            <v>318</v>
          </cell>
        </row>
        <row r="162">
          <cell r="A162" t="str">
            <v>Maple Products</v>
          </cell>
          <cell r="B162">
            <v>130</v>
          </cell>
        </row>
        <row r="163">
          <cell r="A163" t="str">
            <v>Marjoram</v>
          </cell>
          <cell r="B163">
            <v>115</v>
          </cell>
        </row>
        <row r="164">
          <cell r="A164" t="str">
            <v>Melons</v>
          </cell>
          <cell r="B164">
            <v>185</v>
          </cell>
        </row>
        <row r="165">
          <cell r="A165" t="str">
            <v>Milk and Cream (Cattle)</v>
          </cell>
          <cell r="B165">
            <v>319</v>
          </cell>
        </row>
        <row r="166">
          <cell r="A166" t="str">
            <v>Milk and Cream (Non-Supply Managed)</v>
          </cell>
          <cell r="B166">
            <v>592</v>
          </cell>
        </row>
        <row r="167">
          <cell r="A167" t="str">
            <v>Millet</v>
          </cell>
          <cell r="B167">
            <v>43</v>
          </cell>
        </row>
        <row r="168">
          <cell r="A168" t="str">
            <v>Mink</v>
          </cell>
          <cell r="B168">
            <v>242</v>
          </cell>
        </row>
        <row r="169">
          <cell r="A169" t="str">
            <v>Mint</v>
          </cell>
          <cell r="B169">
            <v>116</v>
          </cell>
        </row>
        <row r="170">
          <cell r="A170" t="str">
            <v>Mixed Grain</v>
          </cell>
          <cell r="B170">
            <v>24</v>
          </cell>
        </row>
        <row r="171">
          <cell r="A171" t="str">
            <v>Monarada</v>
          </cell>
          <cell r="B171">
            <v>117</v>
          </cell>
        </row>
        <row r="172">
          <cell r="A172" t="str">
            <v>Mushrooms (Including Spawn)</v>
          </cell>
          <cell r="B172">
            <v>131</v>
          </cell>
        </row>
        <row r="173">
          <cell r="A173" t="str">
            <v>Mustard Leaves</v>
          </cell>
          <cell r="B173">
            <v>186</v>
          </cell>
        </row>
        <row r="174">
          <cell r="A174" t="str">
            <v>Mustard Seed</v>
          </cell>
          <cell r="B174">
            <v>44</v>
          </cell>
        </row>
        <row r="175">
          <cell r="A175" t="str">
            <v>Nectarines</v>
          </cell>
          <cell r="B175">
            <v>93</v>
          </cell>
        </row>
        <row r="176">
          <cell r="A176" t="str">
            <v>Niger Seed/Niger Thistle</v>
          </cell>
          <cell r="B176">
            <v>283</v>
          </cell>
        </row>
        <row r="177">
          <cell r="A177" t="str">
            <v>Nuts (All)</v>
          </cell>
          <cell r="B177">
            <v>140</v>
          </cell>
        </row>
        <row r="178">
          <cell r="A178" t="str">
            <v>Oats</v>
          </cell>
          <cell r="B178">
            <v>45</v>
          </cell>
        </row>
        <row r="179">
          <cell r="A179" t="str">
            <v>Oilseed Radish</v>
          </cell>
          <cell r="B179">
            <v>38</v>
          </cell>
        </row>
        <row r="180">
          <cell r="A180" t="str">
            <v>Okra</v>
          </cell>
          <cell r="B180">
            <v>227</v>
          </cell>
        </row>
        <row r="181">
          <cell r="A181" t="str">
            <v>Onions</v>
          </cell>
          <cell r="B181">
            <v>187</v>
          </cell>
        </row>
        <row r="182">
          <cell r="A182" t="str">
            <v>Oranges</v>
          </cell>
          <cell r="B182">
            <v>86</v>
          </cell>
        </row>
        <row r="183">
          <cell r="A183" t="str">
            <v>Oregano</v>
          </cell>
          <cell r="B183">
            <v>118</v>
          </cell>
        </row>
        <row r="184">
          <cell r="A184" t="str">
            <v>Ostriches</v>
          </cell>
          <cell r="B184">
            <v>371</v>
          </cell>
        </row>
        <row r="185">
          <cell r="A185" t="str">
            <v>Other AgriRecovery Program (allowable income)**</v>
          </cell>
          <cell r="B185">
            <v>627</v>
          </cell>
        </row>
        <row r="186">
          <cell r="A186" t="str">
            <v>Parsley</v>
          </cell>
          <cell r="B186">
            <v>119</v>
          </cell>
        </row>
        <row r="187">
          <cell r="A187" t="str">
            <v>Parsnip</v>
          </cell>
          <cell r="B187">
            <v>190</v>
          </cell>
        </row>
        <row r="188">
          <cell r="A188" t="str">
            <v>Partridge</v>
          </cell>
          <cell r="B188">
            <v>323</v>
          </cell>
        </row>
        <row r="189">
          <cell r="A189" t="str">
            <v>Peaches</v>
          </cell>
          <cell r="B189">
            <v>94</v>
          </cell>
        </row>
        <row r="190">
          <cell r="A190" t="str">
            <v>Pears</v>
          </cell>
          <cell r="B190">
            <v>95</v>
          </cell>
        </row>
        <row r="191">
          <cell r="A191" t="str">
            <v>Pepper (Spice)</v>
          </cell>
          <cell r="B191">
            <v>120</v>
          </cell>
        </row>
        <row r="192">
          <cell r="A192" t="str">
            <v>Peppers</v>
          </cell>
          <cell r="B192">
            <v>236</v>
          </cell>
        </row>
        <row r="193">
          <cell r="A193" t="str">
            <v>Pheasants</v>
          </cell>
          <cell r="B193">
            <v>338</v>
          </cell>
        </row>
        <row r="194">
          <cell r="A194" t="str">
            <v>Pigeons</v>
          </cell>
          <cell r="B194">
            <v>327</v>
          </cell>
        </row>
        <row r="195">
          <cell r="A195" t="str">
            <v>Plums</v>
          </cell>
          <cell r="B195">
            <v>96</v>
          </cell>
        </row>
        <row r="196">
          <cell r="A196" t="str">
            <v>Pollination Services Fee</v>
          </cell>
          <cell r="B196">
            <v>376</v>
          </cell>
        </row>
        <row r="197">
          <cell r="A197" t="str">
            <v>Pot Bellied Pigs</v>
          </cell>
          <cell r="B197">
            <v>239</v>
          </cell>
        </row>
        <row r="198">
          <cell r="A198" t="str">
            <v>Potatoes and By-Products</v>
          </cell>
          <cell r="B198">
            <v>147</v>
          </cell>
        </row>
        <row r="199">
          <cell r="A199" t="str">
            <v>Pregnant Mare Urine (PMU)</v>
          </cell>
          <cell r="B199">
            <v>322</v>
          </cell>
        </row>
        <row r="200">
          <cell r="A200" t="str">
            <v>Private Insurance Proceeds for Allowable Commodities</v>
          </cell>
          <cell r="B200">
            <v>661</v>
          </cell>
        </row>
        <row r="201">
          <cell r="A201" t="str">
            <v>Prunes</v>
          </cell>
          <cell r="B201">
            <v>97</v>
          </cell>
        </row>
        <row r="202">
          <cell r="A202" t="str">
            <v>Pumpkins</v>
          </cell>
          <cell r="B202">
            <v>192</v>
          </cell>
        </row>
        <row r="203">
          <cell r="A203" t="str">
            <v>Quail</v>
          </cell>
          <cell r="B203">
            <v>324</v>
          </cell>
        </row>
        <row r="204">
          <cell r="A204" t="str">
            <v>Quinoa</v>
          </cell>
          <cell r="B204">
            <v>47</v>
          </cell>
        </row>
        <row r="205">
          <cell r="A205" t="str">
            <v>Rabbits</v>
          </cell>
          <cell r="B205">
            <v>356</v>
          </cell>
        </row>
        <row r="206">
          <cell r="A206" t="str">
            <v>Radish</v>
          </cell>
          <cell r="B206">
            <v>193</v>
          </cell>
        </row>
        <row r="207">
          <cell r="A207" t="str">
            <v>Ranch Fur Operators Feed Purchases (Non Itemized)</v>
          </cell>
          <cell r="B207">
            <v>574</v>
          </cell>
        </row>
        <row r="208">
          <cell r="A208" t="str">
            <v>Ranch Fur Operators Other Feed Expenses (Itemized)</v>
          </cell>
          <cell r="B208">
            <v>310</v>
          </cell>
        </row>
        <row r="209">
          <cell r="A209" t="str">
            <v>Raspberries</v>
          </cell>
          <cell r="B209">
            <v>71</v>
          </cell>
        </row>
        <row r="210">
          <cell r="A210" t="str">
            <v>Reindeer</v>
          </cell>
          <cell r="B210">
            <v>244</v>
          </cell>
        </row>
        <row r="211">
          <cell r="A211" t="str">
            <v>Rheas</v>
          </cell>
          <cell r="B211">
            <v>372</v>
          </cell>
        </row>
        <row r="212">
          <cell r="A212" t="str">
            <v>Rhubarb</v>
          </cell>
          <cell r="B212">
            <v>194</v>
          </cell>
        </row>
        <row r="213">
          <cell r="A213" t="str">
            <v>Rice</v>
          </cell>
          <cell r="B213">
            <v>48</v>
          </cell>
        </row>
        <row r="214">
          <cell r="A214" t="str">
            <v>Rosemary</v>
          </cell>
          <cell r="B214">
            <v>121</v>
          </cell>
        </row>
        <row r="215">
          <cell r="A215" t="str">
            <v>Rutabagas</v>
          </cell>
          <cell r="B215">
            <v>197</v>
          </cell>
        </row>
        <row r="216">
          <cell r="A216" t="str">
            <v>Rye</v>
          </cell>
          <cell r="B216">
            <v>49</v>
          </cell>
        </row>
        <row r="217">
          <cell r="A217" t="str">
            <v>Safflower</v>
          </cell>
          <cell r="B217">
            <v>50</v>
          </cell>
        </row>
        <row r="218">
          <cell r="A218" t="str">
            <v>Sage</v>
          </cell>
          <cell r="B218">
            <v>122</v>
          </cell>
        </row>
        <row r="219">
          <cell r="A219" t="str">
            <v>Salsify</v>
          </cell>
          <cell r="B219">
            <v>123</v>
          </cell>
        </row>
        <row r="220">
          <cell r="A220" t="str">
            <v>Saskatchewan Cattle and Hog Support Program</v>
          </cell>
          <cell r="B220">
            <v>593</v>
          </cell>
        </row>
        <row r="221">
          <cell r="A221" t="str">
            <v>Saskatchewan Cull Animal Program</v>
          </cell>
          <cell r="B221">
            <v>494</v>
          </cell>
        </row>
        <row r="222">
          <cell r="A222" t="str">
            <v>Saskatchewan Feed and Forage Program</v>
          </cell>
          <cell r="B222">
            <v>616</v>
          </cell>
        </row>
        <row r="223">
          <cell r="A223" t="str">
            <v>Saskatchewan Herd Retention Program</v>
          </cell>
          <cell r="B223">
            <v>493</v>
          </cell>
        </row>
        <row r="224">
          <cell r="A224" t="str">
            <v>Saskatoon Berries</v>
          </cell>
          <cell r="B224">
            <v>72</v>
          </cell>
        </row>
        <row r="225">
          <cell r="A225" t="str">
            <v>Seabuckthorn</v>
          </cell>
          <cell r="B225">
            <v>76</v>
          </cell>
        </row>
        <row r="226">
          <cell r="A226" t="str">
            <v>Seeds and Bulbs</v>
          </cell>
          <cell r="B226">
            <v>135</v>
          </cell>
        </row>
        <row r="227">
          <cell r="A227" t="str">
            <v>Semen and Embryos</v>
          </cell>
          <cell r="B227">
            <v>712</v>
          </cell>
        </row>
        <row r="228">
          <cell r="A228" t="str">
            <v>Shallots</v>
          </cell>
          <cell r="B228">
            <v>198</v>
          </cell>
        </row>
        <row r="229">
          <cell r="A229" t="str">
            <v>Sheep, Ewes and Rams</v>
          </cell>
          <cell r="B229">
            <v>734</v>
          </cell>
        </row>
        <row r="230">
          <cell r="A230" t="str">
            <v>Sheep, Lambs</v>
          </cell>
          <cell r="B230">
            <v>723</v>
          </cell>
        </row>
        <row r="231">
          <cell r="A231" t="str">
            <v>Shrubs</v>
          </cell>
          <cell r="B231">
            <v>136</v>
          </cell>
        </row>
        <row r="232">
          <cell r="A232" t="str">
            <v>Silkies</v>
          </cell>
          <cell r="B232">
            <v>326</v>
          </cell>
        </row>
        <row r="233">
          <cell r="A233" t="str">
            <v>Sod</v>
          </cell>
          <cell r="B233">
            <v>137</v>
          </cell>
        </row>
        <row r="234">
          <cell r="A234" t="str">
            <v>Soybeans</v>
          </cell>
          <cell r="B234">
            <v>53</v>
          </cell>
        </row>
        <row r="235">
          <cell r="A235" t="str">
            <v>Spelt</v>
          </cell>
          <cell r="B235">
            <v>37</v>
          </cell>
        </row>
        <row r="236">
          <cell r="A236" t="str">
            <v>Spinach</v>
          </cell>
          <cell r="B236">
            <v>201</v>
          </cell>
        </row>
        <row r="237">
          <cell r="A237" t="str">
            <v>Squash</v>
          </cell>
          <cell r="B237">
            <v>202</v>
          </cell>
        </row>
        <row r="238">
          <cell r="A238" t="str">
            <v>St. Johns Wort</v>
          </cell>
          <cell r="B238">
            <v>381</v>
          </cell>
        </row>
        <row r="239">
          <cell r="A239" t="str">
            <v>Stevia</v>
          </cell>
          <cell r="B239">
            <v>230</v>
          </cell>
        </row>
        <row r="240">
          <cell r="A240" t="str">
            <v>Straw</v>
          </cell>
          <cell r="B240">
            <v>267</v>
          </cell>
        </row>
        <row r="241">
          <cell r="A241" t="str">
            <v>Strawberries</v>
          </cell>
          <cell r="B241">
            <v>73</v>
          </cell>
        </row>
        <row r="242">
          <cell r="A242" t="str">
            <v>Sugar Beets (Including Molasses)</v>
          </cell>
          <cell r="B242">
            <v>268</v>
          </cell>
        </row>
        <row r="243">
          <cell r="A243" t="str">
            <v>Summer Savory</v>
          </cell>
          <cell r="B243">
            <v>125</v>
          </cell>
        </row>
        <row r="244">
          <cell r="A244" t="str">
            <v>Sunflowers</v>
          </cell>
          <cell r="B244">
            <v>54</v>
          </cell>
        </row>
        <row r="245">
          <cell r="A245" t="str">
            <v>Sweet Corn</v>
          </cell>
          <cell r="B245">
            <v>203</v>
          </cell>
        </row>
        <row r="246">
          <cell r="A246" t="str">
            <v>Sweet Peas</v>
          </cell>
          <cell r="B246">
            <v>204</v>
          </cell>
        </row>
        <row r="247">
          <cell r="A247" t="str">
            <v>Sweet Potatoes/Yams</v>
          </cell>
          <cell r="B247">
            <v>205</v>
          </cell>
        </row>
        <row r="248">
          <cell r="A248" t="str">
            <v>Swine</v>
          </cell>
          <cell r="B248">
            <v>341</v>
          </cell>
        </row>
        <row r="249">
          <cell r="A249" t="str">
            <v>Swiss Chard</v>
          </cell>
          <cell r="B249">
            <v>206</v>
          </cell>
        </row>
        <row r="250">
          <cell r="A250" t="str">
            <v>Taiwanese Chickens</v>
          </cell>
          <cell r="B250">
            <v>325</v>
          </cell>
        </row>
        <row r="251">
          <cell r="A251" t="str">
            <v>Tarragon</v>
          </cell>
          <cell r="B251">
            <v>126</v>
          </cell>
        </row>
        <row r="252">
          <cell r="A252" t="str">
            <v>Thyme</v>
          </cell>
          <cell r="B252">
            <v>127</v>
          </cell>
        </row>
        <row r="253">
          <cell r="A253" t="str">
            <v>Tobacco</v>
          </cell>
          <cell r="B253">
            <v>269</v>
          </cell>
        </row>
        <row r="254">
          <cell r="A254" t="str">
            <v>Tomatoes</v>
          </cell>
          <cell r="B254">
            <v>237</v>
          </cell>
        </row>
        <row r="255">
          <cell r="A255" t="str">
            <v>Transitional Industry Support Program (TISP)</v>
          </cell>
          <cell r="B255">
            <v>498</v>
          </cell>
        </row>
        <row r="256">
          <cell r="A256" t="str">
            <v>Trees (Cultivated Christmas)</v>
          </cell>
          <cell r="B256">
            <v>138</v>
          </cell>
        </row>
        <row r="257">
          <cell r="A257" t="str">
            <v>Trees (Fruit and Ornamental)</v>
          </cell>
          <cell r="B257">
            <v>139</v>
          </cell>
        </row>
        <row r="258">
          <cell r="A258" t="str">
            <v>Triticale</v>
          </cell>
          <cell r="B258">
            <v>55</v>
          </cell>
        </row>
        <row r="259">
          <cell r="A259" t="str">
            <v>Turkey Eggs</v>
          </cell>
          <cell r="B259">
            <v>342</v>
          </cell>
        </row>
        <row r="260">
          <cell r="A260" t="str">
            <v>Turkeys</v>
          </cell>
          <cell r="B260">
            <v>334</v>
          </cell>
        </row>
        <row r="261">
          <cell r="A261" t="str">
            <v>Turkeys (Non-Supply Managed)</v>
          </cell>
          <cell r="B261">
            <v>591</v>
          </cell>
        </row>
        <row r="262">
          <cell r="A262" t="str">
            <v>Turnips</v>
          </cell>
          <cell r="B262">
            <v>208</v>
          </cell>
        </row>
        <row r="263">
          <cell r="A263" t="str">
            <v>Vegetable Marrow</v>
          </cell>
          <cell r="B263">
            <v>209</v>
          </cell>
        </row>
        <row r="264">
          <cell r="A264" t="str">
            <v>Vegetable Seed (Seed Production Only)</v>
          </cell>
          <cell r="B264">
            <v>51</v>
          </cell>
        </row>
        <row r="265">
          <cell r="A265" t="str">
            <v>Watercress</v>
          </cell>
          <cell r="B265">
            <v>128</v>
          </cell>
        </row>
        <row r="266">
          <cell r="A266" t="str">
            <v>Waterfowl/Wildlife Damage: Grains &amp; Oilseeds</v>
          </cell>
          <cell r="B266">
            <v>418</v>
          </cell>
        </row>
        <row r="267">
          <cell r="A267" t="str">
            <v>Waterfowl/Wildlife Damage: Horticulture</v>
          </cell>
          <cell r="B267">
            <v>419</v>
          </cell>
        </row>
        <row r="268">
          <cell r="A268" t="str">
            <v>Waterfowl/Wildlife Damage: Other Commodities</v>
          </cell>
          <cell r="B268">
            <v>425</v>
          </cell>
        </row>
        <row r="269">
          <cell r="A269" t="str">
            <v>Watermelon</v>
          </cell>
          <cell r="B269">
            <v>87</v>
          </cell>
        </row>
        <row r="270">
          <cell r="A270" t="str">
            <v>Weeds (Edible)</v>
          </cell>
          <cell r="B270">
            <v>211</v>
          </cell>
        </row>
        <row r="271">
          <cell r="A271" t="str">
            <v>Western Livestock Price Insurance Program (WLPIP)</v>
          </cell>
          <cell r="B271">
            <v>667</v>
          </cell>
        </row>
        <row r="272">
          <cell r="A272" t="str">
            <v>Wheat</v>
          </cell>
          <cell r="B272">
            <v>56</v>
          </cell>
        </row>
        <row r="273">
          <cell r="A273" t="str">
            <v>Wild Boar</v>
          </cell>
          <cell r="B273">
            <v>247</v>
          </cell>
        </row>
        <row r="274">
          <cell r="A274" t="str">
            <v>Wine</v>
          </cell>
          <cell r="B274">
            <v>88</v>
          </cell>
        </row>
        <row r="275">
          <cell r="A275" t="str">
            <v>Witloof Chicory</v>
          </cell>
          <cell r="B275">
            <v>212</v>
          </cell>
        </row>
        <row r="276">
          <cell r="A276" t="str">
            <v>Wood</v>
          </cell>
          <cell r="B276">
            <v>259</v>
          </cell>
        </row>
        <row r="277">
          <cell r="A277" t="str">
            <v>Wool</v>
          </cell>
          <cell r="B277">
            <v>328</v>
          </cell>
        </row>
        <row r="278">
          <cell r="A278" t="str">
            <v>Zucchini</v>
          </cell>
          <cell r="B278">
            <v>213</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
      <sheetName val="1 - Ident"/>
      <sheetName val="2 - Income"/>
      <sheetName val="3 - Expenses"/>
      <sheetName val="4 - Summary"/>
      <sheetName val="RC4060 Codes"/>
      <sheetName val="Properties (Data)"/>
    </sheetNames>
    <sheetDataSet>
      <sheetData sheetId="0"/>
      <sheetData sheetId="1">
        <row r="2">
          <cell r="H2" t="str">
            <v>2020 Statement A</v>
          </cell>
        </row>
        <row r="4">
          <cell r="H4" t="str">
            <v xml:space="preserve"> Alberta Corporations/Co-operatives/Other Entities</v>
          </cell>
        </row>
      </sheetData>
      <sheetData sheetId="2"/>
      <sheetData sheetId="3"/>
      <sheetData sheetId="4"/>
      <sheetData sheetId="5"/>
      <sheetData sheetId="6">
        <row r="3">
          <cell r="B3">
            <v>2020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concile Example"/>
      <sheetName val="Worksheet ExampleOld"/>
      <sheetName val="Worksheet Example"/>
      <sheetName val="Worksheet (blank) template"/>
      <sheetName val="Tax Codes"/>
    </sheetNames>
    <sheetDataSet>
      <sheetData sheetId="0"/>
      <sheetData sheetId="1"/>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oncile Example"/>
      <sheetName val="Worksheet Example"/>
      <sheetName val="Worksheet (blank) template"/>
      <sheetName val="Tax Codes"/>
      <sheetName val="Corporate-Accrual-to-Tax-Conver"/>
    </sheetNames>
    <definedNames>
      <definedName name="AllowableCode" refersTo="='Tax Codes'!$A$2:$B$281"/>
    </definedNames>
    <sheetDataSet>
      <sheetData sheetId="0"/>
      <sheetData sheetId="1"/>
      <sheetData sheetId="2"/>
      <sheetData sheetId="3">
        <row r="2">
          <cell r="A2"/>
          <cell r="B2"/>
        </row>
        <row r="3">
          <cell r="A3" t="str">
            <v>Alpacas</v>
          </cell>
          <cell r="B3">
            <v>370</v>
          </cell>
        </row>
        <row r="4">
          <cell r="A4" t="str">
            <v>Anise</v>
          </cell>
          <cell r="B4">
            <v>101</v>
          </cell>
        </row>
        <row r="5">
          <cell r="A5" t="str">
            <v>Apples</v>
          </cell>
          <cell r="B5">
            <v>60</v>
          </cell>
        </row>
        <row r="6">
          <cell r="A6" t="str">
            <v>Apricots</v>
          </cell>
          <cell r="B6">
            <v>91</v>
          </cell>
        </row>
        <row r="7">
          <cell r="A7" t="str">
            <v>Artichokes</v>
          </cell>
          <cell r="B7">
            <v>160</v>
          </cell>
        </row>
        <row r="8">
          <cell r="A8" t="str">
            <v>Arugula/Rocket</v>
          </cell>
          <cell r="B8">
            <v>195</v>
          </cell>
        </row>
        <row r="9">
          <cell r="A9" t="str">
            <v>Asparagus</v>
          </cell>
          <cell r="B9">
            <v>161</v>
          </cell>
        </row>
        <row r="10">
          <cell r="A10" t="str">
            <v>Barley</v>
          </cell>
          <cell r="B10">
            <v>3</v>
          </cell>
        </row>
        <row r="11">
          <cell r="A11" t="str">
            <v>Basil</v>
          </cell>
          <cell r="B11">
            <v>102</v>
          </cell>
        </row>
        <row r="12">
          <cell r="A12" t="str">
            <v>Beans (Dry Edible)</v>
          </cell>
          <cell r="B12">
            <v>4</v>
          </cell>
        </row>
        <row r="13">
          <cell r="A13" t="str">
            <v>Beans, Fresh</v>
          </cell>
          <cell r="B13">
            <v>25</v>
          </cell>
        </row>
        <row r="14">
          <cell r="A14" t="str">
            <v>Bedding Plants</v>
          </cell>
          <cell r="B14">
            <v>132</v>
          </cell>
        </row>
        <row r="15">
          <cell r="A15" t="str">
            <v>Bee By-Products</v>
          </cell>
          <cell r="B15">
            <v>375</v>
          </cell>
        </row>
        <row r="16">
          <cell r="A16" t="str">
            <v>Bees, Honey</v>
          </cell>
          <cell r="B16">
            <v>374</v>
          </cell>
        </row>
        <row r="17">
          <cell r="A17" t="str">
            <v>Bees, Leaf Cutter</v>
          </cell>
          <cell r="B17">
            <v>312</v>
          </cell>
        </row>
        <row r="18">
          <cell r="A18" t="str">
            <v>Beets</v>
          </cell>
          <cell r="B18">
            <v>162</v>
          </cell>
        </row>
        <row r="19">
          <cell r="A19" t="str">
            <v>Bison</v>
          </cell>
          <cell r="B19">
            <v>350</v>
          </cell>
        </row>
        <row r="20">
          <cell r="A20" t="str">
            <v>Blackberries</v>
          </cell>
          <cell r="B20">
            <v>66</v>
          </cell>
        </row>
        <row r="21">
          <cell r="A21" t="str">
            <v>Blueberries</v>
          </cell>
          <cell r="B21">
            <v>67</v>
          </cell>
        </row>
        <row r="22">
          <cell r="A22" t="str">
            <v>Bok Choi</v>
          </cell>
          <cell r="B22">
            <v>163</v>
          </cell>
        </row>
        <row r="23">
          <cell r="A23" t="str">
            <v>Borage</v>
          </cell>
          <cell r="B23">
            <v>6</v>
          </cell>
        </row>
        <row r="24">
          <cell r="A24" t="str">
            <v>Bovine Spongiform Encephalopathy Recovery program (BSE)</v>
          </cell>
          <cell r="B24">
            <v>468</v>
          </cell>
        </row>
        <row r="25">
          <cell r="A25" t="str">
            <v>Broccoflower</v>
          </cell>
          <cell r="B25">
            <v>164</v>
          </cell>
        </row>
        <row r="26">
          <cell r="A26" t="str">
            <v>Broccoli</v>
          </cell>
          <cell r="B26">
            <v>165</v>
          </cell>
        </row>
        <row r="27">
          <cell r="A27" t="str">
            <v>Brussels Sprouts</v>
          </cell>
          <cell r="B27">
            <v>166</v>
          </cell>
        </row>
        <row r="28">
          <cell r="A28" t="str">
            <v>Buckwheat</v>
          </cell>
          <cell r="B28">
            <v>7</v>
          </cell>
        </row>
        <row r="29">
          <cell r="A29" t="str">
            <v>Cabbage</v>
          </cell>
          <cell r="B29">
            <v>167</v>
          </cell>
        </row>
        <row r="30">
          <cell r="A30" t="str">
            <v>Camelina</v>
          </cell>
          <cell r="B30">
            <v>282</v>
          </cell>
        </row>
        <row r="31">
          <cell r="A31" t="str">
            <v>Canada-Saskatchewan Excess Moisture Program</v>
          </cell>
          <cell r="B31">
            <v>612</v>
          </cell>
        </row>
        <row r="32">
          <cell r="A32" t="str">
            <v>Canada-Saskatchewan Pasture Recovery Initiative (CSPRI)</v>
          </cell>
          <cell r="B32">
            <v>613</v>
          </cell>
        </row>
        <row r="33">
          <cell r="A33" t="str">
            <v>Canadian Food Insp'n Agency (CFIA) Payment for allowable commodities</v>
          </cell>
          <cell r="B33">
            <v>663</v>
          </cell>
        </row>
        <row r="34">
          <cell r="A34" t="str">
            <v>Canadian Food Insp'n Agency (CFIA) Payment for other amounts</v>
          </cell>
          <cell r="B34">
            <v>665</v>
          </cell>
        </row>
        <row r="35">
          <cell r="A35" t="str">
            <v>Canadian Food Insp'n Agency (CFIA) Payment for supply managed commodities</v>
          </cell>
          <cell r="B35">
            <v>664</v>
          </cell>
        </row>
        <row r="36">
          <cell r="A36" t="str">
            <v>Canadian Wheat Board Payments</v>
          </cell>
          <cell r="B36">
            <v>2</v>
          </cell>
        </row>
        <row r="37">
          <cell r="A37" t="str">
            <v>Canary Seed</v>
          </cell>
          <cell r="B37">
            <v>8</v>
          </cell>
        </row>
        <row r="38">
          <cell r="A38" t="str">
            <v>Canola</v>
          </cell>
          <cell r="B38">
            <v>10</v>
          </cell>
        </row>
        <row r="39">
          <cell r="A39" t="str">
            <v>Cantaloupe</v>
          </cell>
          <cell r="B39">
            <v>168</v>
          </cell>
        </row>
        <row r="40">
          <cell r="A40" t="str">
            <v>Caraway Seed</v>
          </cell>
          <cell r="B40">
            <v>103</v>
          </cell>
        </row>
        <row r="41">
          <cell r="A41" t="str">
            <v>Carrots</v>
          </cell>
          <cell r="B41">
            <v>169</v>
          </cell>
        </row>
        <row r="42">
          <cell r="A42" t="str">
            <v>Cattle, Calves</v>
          </cell>
          <cell r="B42">
            <v>719</v>
          </cell>
        </row>
        <row r="43">
          <cell r="A43" t="str">
            <v>Cattle, Cows and Bulls</v>
          </cell>
          <cell r="B43">
            <v>706</v>
          </cell>
        </row>
        <row r="44">
          <cell r="A44" t="str">
            <v>Cattle, Fat/Slaughter</v>
          </cell>
          <cell r="B44">
            <v>720</v>
          </cell>
        </row>
        <row r="45">
          <cell r="A45" t="str">
            <v>Cattle, Feeder</v>
          </cell>
          <cell r="B45">
            <v>721</v>
          </cell>
        </row>
        <row r="46">
          <cell r="A46" t="str">
            <v>Cattle, Purebred Breeding</v>
          </cell>
          <cell r="B46">
            <v>722</v>
          </cell>
        </row>
        <row r="47">
          <cell r="A47" t="str">
            <v>Cattle, Custom Feedlot Operator Income (Itemized) – Qualifying Feed</v>
          </cell>
          <cell r="B47">
            <v>243</v>
          </cell>
        </row>
        <row r="48">
          <cell r="A48" t="str">
            <v>Cattle, Custom Feedlot Operator Income (Non Itemized) – Qualifying Prepared Feed</v>
          </cell>
          <cell r="B48">
            <v>246</v>
          </cell>
        </row>
        <row r="49">
          <cell r="A49" t="str">
            <v>Cattle, Custom Feedlot Operator Income (Itemized) - Other feed charges</v>
          </cell>
          <cell r="B49">
            <v>576</v>
          </cell>
        </row>
        <row r="50">
          <cell r="A50" t="str">
            <v>Cattle, Prepared Feed - Other Feed Charges (Itemized)</v>
          </cell>
          <cell r="B50">
            <v>570</v>
          </cell>
        </row>
        <row r="51">
          <cell r="A51" t="str">
            <v>Cattle, Prepared Feed and Protein Supplements (Itemized)</v>
          </cell>
          <cell r="B51">
            <v>46</v>
          </cell>
        </row>
        <row r="52">
          <cell r="A52" t="str">
            <v>Cattle, Prepared Feed and Purchases (Non Itemized)</v>
          </cell>
          <cell r="B52">
            <v>571</v>
          </cell>
        </row>
        <row r="53">
          <cell r="A53" t="str">
            <v>Cattle, Livestock Owners Custom Feeding Expenses (Non Itemized)</v>
          </cell>
          <cell r="B53">
            <v>573</v>
          </cell>
        </row>
        <row r="54">
          <cell r="A54" t="str">
            <v>Cattle, Livestock Owners Custom Feeding Expense (Itemized) – Qualifying Feed and Protein Supplements</v>
          </cell>
          <cell r="B54">
            <v>577</v>
          </cell>
        </row>
        <row r="55">
          <cell r="A55" t="str">
            <v>Cattle, Livestock Owners Custom Feeding Expenses (Itemized) - Other</v>
          </cell>
          <cell r="B55">
            <v>572</v>
          </cell>
        </row>
        <row r="56">
          <cell r="A56" t="str">
            <v>Cauliflower</v>
          </cell>
          <cell r="B56">
            <v>170</v>
          </cell>
        </row>
        <row r="57">
          <cell r="A57" t="str">
            <v>Celery</v>
          </cell>
          <cell r="B57">
            <v>171</v>
          </cell>
        </row>
        <row r="58">
          <cell r="A58" t="str">
            <v>Cherries (Sweet, Sour)</v>
          </cell>
          <cell r="B58">
            <v>92</v>
          </cell>
        </row>
        <row r="59">
          <cell r="A59" t="str">
            <v>Cherry Tomatoes</v>
          </cell>
          <cell r="B59">
            <v>233</v>
          </cell>
        </row>
        <row r="60">
          <cell r="A60" t="str">
            <v>Chervil</v>
          </cell>
          <cell r="B60">
            <v>158</v>
          </cell>
        </row>
        <row r="61">
          <cell r="A61" t="str">
            <v>Chick Peas/Garbanzo Beans</v>
          </cell>
          <cell r="B61">
            <v>23</v>
          </cell>
        </row>
        <row r="62">
          <cell r="A62" t="str">
            <v>Chickens</v>
          </cell>
          <cell r="B62">
            <v>366</v>
          </cell>
        </row>
        <row r="63">
          <cell r="A63" t="str">
            <v>Chickens (Non-Supply Managed)</v>
          </cell>
          <cell r="B63">
            <v>590</v>
          </cell>
        </row>
        <row r="64">
          <cell r="A64" t="str">
            <v>Chickens, Eggs (Non-Supply Managed)</v>
          </cell>
          <cell r="B64">
            <v>589</v>
          </cell>
        </row>
        <row r="65">
          <cell r="A65" t="str">
            <v>Chickens, Eggs for Consumption</v>
          </cell>
          <cell r="B65">
            <v>343</v>
          </cell>
        </row>
        <row r="66">
          <cell r="A66" t="str">
            <v>Chickens, Eggs for Hatching</v>
          </cell>
          <cell r="B66">
            <v>344</v>
          </cell>
        </row>
        <row r="67">
          <cell r="A67" t="str">
            <v>Chinchilla</v>
          </cell>
          <cell r="B67">
            <v>240</v>
          </cell>
        </row>
        <row r="68">
          <cell r="A68" t="str">
            <v>Chinese Vegetables</v>
          </cell>
          <cell r="B68">
            <v>173</v>
          </cell>
        </row>
        <row r="69">
          <cell r="A69" t="str">
            <v>Chives</v>
          </cell>
          <cell r="B69">
            <v>104</v>
          </cell>
        </row>
        <row r="70">
          <cell r="A70" t="str">
            <v>Cilantro</v>
          </cell>
          <cell r="B70">
            <v>105</v>
          </cell>
        </row>
        <row r="71">
          <cell r="A71" t="str">
            <v>Circovirus Inoculation Program (CIP) (all provinces)</v>
          </cell>
          <cell r="B71">
            <v>579</v>
          </cell>
        </row>
        <row r="72">
          <cell r="A72" t="str">
            <v>Collards</v>
          </cell>
          <cell r="B72">
            <v>174</v>
          </cell>
        </row>
        <row r="73">
          <cell r="A73" t="str">
            <v>Comfrey</v>
          </cell>
          <cell r="B73">
            <v>106</v>
          </cell>
        </row>
        <row r="74">
          <cell r="A74" t="str">
            <v>Coriander</v>
          </cell>
          <cell r="B74">
            <v>107</v>
          </cell>
        </row>
        <row r="75">
          <cell r="A75" t="str">
            <v>Corn</v>
          </cell>
          <cell r="B75">
            <v>11</v>
          </cell>
        </row>
        <row r="76">
          <cell r="A76" t="str">
            <v>Cost of Production Payment</v>
          </cell>
          <cell r="B76">
            <v>426</v>
          </cell>
        </row>
        <row r="77">
          <cell r="A77" t="str">
            <v>Cover Crop Protection Program</v>
          </cell>
          <cell r="B77">
            <v>473</v>
          </cell>
        </row>
        <row r="78">
          <cell r="A78" t="str">
            <v>Cranberries</v>
          </cell>
          <cell r="B78">
            <v>68</v>
          </cell>
        </row>
        <row r="79">
          <cell r="A79" t="str">
            <v>Crop Insurance: Edible Horticulture</v>
          </cell>
          <cell r="B79">
            <v>402</v>
          </cell>
        </row>
        <row r="80">
          <cell r="A80" t="str">
            <v>Crop Insurance: Grains &amp; Oilseeds</v>
          </cell>
          <cell r="B80">
            <v>401</v>
          </cell>
        </row>
        <row r="81">
          <cell r="A81" t="str">
            <v>Crop Insurance: Non-edible Horticulture</v>
          </cell>
          <cell r="B81">
            <v>470</v>
          </cell>
        </row>
        <row r="82">
          <cell r="A82" t="str">
            <v>Crop Insurance: Other Commodities</v>
          </cell>
          <cell r="B82">
            <v>463</v>
          </cell>
        </row>
        <row r="83">
          <cell r="A83" t="str">
            <v>Cucumbers</v>
          </cell>
          <cell r="B83">
            <v>234</v>
          </cell>
        </row>
        <row r="84">
          <cell r="A84" t="str">
            <v>Cull Breeding Swine Program (all provinces)</v>
          </cell>
          <cell r="B84">
            <v>582</v>
          </cell>
        </row>
        <row r="85">
          <cell r="A85" t="str">
            <v>Cumin</v>
          </cell>
          <cell r="B85">
            <v>144</v>
          </cell>
        </row>
        <row r="86">
          <cell r="A86" t="str">
            <v>Currants (Black, Red)</v>
          </cell>
          <cell r="B86">
            <v>65</v>
          </cell>
        </row>
        <row r="87">
          <cell r="A87" t="str">
            <v>Deer</v>
          </cell>
          <cell r="B87">
            <v>352</v>
          </cell>
        </row>
        <row r="88">
          <cell r="A88" t="str">
            <v>Deferred Bison</v>
          </cell>
          <cell r="B88">
            <v>151</v>
          </cell>
        </row>
        <row r="89">
          <cell r="A89" t="str">
            <v>Deferred Bovine Cattle</v>
          </cell>
          <cell r="B89">
            <v>150</v>
          </cell>
        </row>
        <row r="90">
          <cell r="A90" t="str">
            <v>Deferred Deer</v>
          </cell>
          <cell r="B90">
            <v>154</v>
          </cell>
        </row>
        <row r="91">
          <cell r="A91" t="str">
            <v>Deferred Elk</v>
          </cell>
          <cell r="B91">
            <v>155</v>
          </cell>
        </row>
        <row r="92">
          <cell r="A92" t="str">
            <v>Deferred Goat</v>
          </cell>
          <cell r="B92">
            <v>152</v>
          </cell>
        </row>
        <row r="93">
          <cell r="A93" t="str">
            <v>Deferred Horse for PMU Sales</v>
          </cell>
          <cell r="B93">
            <v>156</v>
          </cell>
        </row>
        <row r="94">
          <cell r="A94" t="str">
            <v>Deferred Other Breeding Animals</v>
          </cell>
          <cell r="B94">
            <v>157</v>
          </cell>
        </row>
        <row r="95">
          <cell r="A95" t="str">
            <v>Deferred Sheep</v>
          </cell>
          <cell r="B95">
            <v>153</v>
          </cell>
        </row>
        <row r="96">
          <cell r="A96" t="str">
            <v>Dill</v>
          </cell>
          <cell r="B96">
            <v>108</v>
          </cell>
        </row>
        <row r="97">
          <cell r="A97" t="str">
            <v>Dogs (Kennels and Pet Breeding Excluded)</v>
          </cell>
          <cell r="B97">
            <v>313</v>
          </cell>
        </row>
        <row r="98">
          <cell r="A98" t="str">
            <v>Donkeys/Mules</v>
          </cell>
          <cell r="B98">
            <v>367</v>
          </cell>
        </row>
        <row r="99">
          <cell r="A99" t="str">
            <v>Ducks</v>
          </cell>
          <cell r="B99">
            <v>332</v>
          </cell>
        </row>
        <row r="100">
          <cell r="A100" t="str">
            <v>Echinacea</v>
          </cell>
          <cell r="B100">
            <v>142</v>
          </cell>
        </row>
        <row r="101">
          <cell r="A101" t="str">
            <v>Eggplant</v>
          </cell>
          <cell r="B101">
            <v>176</v>
          </cell>
        </row>
        <row r="102">
          <cell r="A102" t="str">
            <v>Elderberries</v>
          </cell>
          <cell r="B102">
            <v>74</v>
          </cell>
        </row>
        <row r="103">
          <cell r="A103" t="str">
            <v>Elk</v>
          </cell>
          <cell r="B103">
            <v>353</v>
          </cell>
        </row>
        <row r="104">
          <cell r="A104" t="str">
            <v>Elk Velvet</v>
          </cell>
          <cell r="B104">
            <v>764</v>
          </cell>
        </row>
        <row r="105">
          <cell r="A105" t="str">
            <v>Emus</v>
          </cell>
          <cell r="B105">
            <v>373</v>
          </cell>
        </row>
        <row r="106">
          <cell r="A106" t="str">
            <v>Endive</v>
          </cell>
          <cell r="B106">
            <v>177</v>
          </cell>
        </row>
        <row r="107">
          <cell r="A107" t="str">
            <v>Faba Beans</v>
          </cell>
          <cell r="B107">
            <v>12</v>
          </cell>
        </row>
        <row r="108">
          <cell r="A108" t="str">
            <v>Farm Income Payment Direct (FIP)</v>
          </cell>
          <cell r="B108">
            <v>485</v>
          </cell>
        </row>
        <row r="109">
          <cell r="A109" t="str">
            <v>Farm Income Payment General (FIP)</v>
          </cell>
          <cell r="B109">
            <v>484</v>
          </cell>
        </row>
        <row r="110">
          <cell r="A110" t="str">
            <v>Fed Cattle Set-Aside Program (all provinces)</v>
          </cell>
          <cell r="B110">
            <v>483</v>
          </cell>
        </row>
        <row r="111">
          <cell r="A111" t="str">
            <v>Feeder Calf Set-Aside Program (all provinces)</v>
          </cell>
          <cell r="B111">
            <v>482</v>
          </cell>
        </row>
        <row r="112">
          <cell r="A112" t="str">
            <v>Fennel</v>
          </cell>
          <cell r="B112">
            <v>110</v>
          </cell>
        </row>
        <row r="113">
          <cell r="A113" t="str">
            <v>Fenugreek</v>
          </cell>
          <cell r="B113">
            <v>111</v>
          </cell>
        </row>
        <row r="114">
          <cell r="A114" t="str">
            <v>Fiddleheads</v>
          </cell>
          <cell r="B114">
            <v>179</v>
          </cell>
        </row>
        <row r="115">
          <cell r="A115" t="str">
            <v>Field Peas</v>
          </cell>
          <cell r="B115">
            <v>13</v>
          </cell>
        </row>
        <row r="116">
          <cell r="A116" t="str">
            <v>Fireweed</v>
          </cell>
          <cell r="B116">
            <v>377</v>
          </cell>
        </row>
        <row r="117">
          <cell r="A117" t="str">
            <v>Fish Meal</v>
          </cell>
          <cell r="B117">
            <v>263</v>
          </cell>
        </row>
        <row r="118">
          <cell r="A118" t="str">
            <v>Flaxseed</v>
          </cell>
          <cell r="B118">
            <v>14</v>
          </cell>
        </row>
        <row r="119">
          <cell r="A119" t="str">
            <v>Flowers (Edible)</v>
          </cell>
          <cell r="B119">
            <v>180</v>
          </cell>
        </row>
        <row r="120">
          <cell r="A120" t="str">
            <v>Flowers and Ornamental Foliage</v>
          </cell>
          <cell r="B120">
            <v>133</v>
          </cell>
        </row>
        <row r="121">
          <cell r="A121" t="str">
            <v>Forage (Including Pellets, Silage)</v>
          </cell>
          <cell r="B121">
            <v>264</v>
          </cell>
        </row>
        <row r="122">
          <cell r="A122" t="str">
            <v>Forage Seed</v>
          </cell>
          <cell r="B122">
            <v>15</v>
          </cell>
        </row>
        <row r="123">
          <cell r="A123" t="str">
            <v>Fox</v>
          </cell>
          <cell r="B123">
            <v>241</v>
          </cell>
        </row>
        <row r="124">
          <cell r="A124" t="str">
            <v>Fruit Juice</v>
          </cell>
          <cell r="B124">
            <v>81</v>
          </cell>
        </row>
        <row r="125">
          <cell r="A125" t="str">
            <v>Fruits and Vegetables (Non-Edible)</v>
          </cell>
          <cell r="B125">
            <v>134</v>
          </cell>
        </row>
        <row r="126">
          <cell r="A126" t="str">
            <v>Garlic</v>
          </cell>
          <cell r="B126">
            <v>113</v>
          </cell>
        </row>
        <row r="127">
          <cell r="A127" t="str">
            <v>Geese</v>
          </cell>
          <cell r="B127">
            <v>333</v>
          </cell>
        </row>
        <row r="128">
          <cell r="A128" t="str">
            <v>Gherkins</v>
          </cell>
          <cell r="B128">
            <v>221</v>
          </cell>
        </row>
        <row r="129">
          <cell r="A129" t="str">
            <v>Gingko Biloba</v>
          </cell>
          <cell r="B129">
            <v>380</v>
          </cell>
        </row>
        <row r="130">
          <cell r="A130" t="str">
            <v>Ginseng</v>
          </cell>
          <cell r="B130">
            <v>114</v>
          </cell>
        </row>
        <row r="131">
          <cell r="A131" t="str">
            <v>Goats</v>
          </cell>
          <cell r="B131">
            <v>354</v>
          </cell>
        </row>
        <row r="132">
          <cell r="A132" t="str">
            <v>Gooseberries</v>
          </cell>
          <cell r="B132">
            <v>69</v>
          </cell>
        </row>
        <row r="133">
          <cell r="A133" t="str">
            <v>Grain (Pellets, Screenings, Silage)</v>
          </cell>
          <cell r="B133">
            <v>39</v>
          </cell>
        </row>
        <row r="134">
          <cell r="A134" t="str">
            <v>Grain and Oilseed Program Payment (GOPP)</v>
          </cell>
          <cell r="B134">
            <v>486</v>
          </cell>
        </row>
        <row r="135">
          <cell r="A135" t="str">
            <v>Grapefruit</v>
          </cell>
          <cell r="B135">
            <v>82</v>
          </cell>
        </row>
        <row r="136">
          <cell r="A136" t="str">
            <v>Grapes</v>
          </cell>
          <cell r="B136">
            <v>83</v>
          </cell>
        </row>
        <row r="137">
          <cell r="A137" t="str">
            <v>Green Peas</v>
          </cell>
          <cell r="B137">
            <v>223</v>
          </cell>
        </row>
        <row r="138">
          <cell r="A138" t="str">
            <v>Groundhogs/Hedgehogs</v>
          </cell>
          <cell r="B138">
            <v>369</v>
          </cell>
        </row>
        <row r="139">
          <cell r="A139" t="str">
            <v>Haskap</v>
          </cell>
          <cell r="B139">
            <v>75</v>
          </cell>
        </row>
        <row r="140">
          <cell r="A140" t="str">
            <v>Hemp</v>
          </cell>
          <cell r="B140">
            <v>30</v>
          </cell>
        </row>
        <row r="141">
          <cell r="A141" t="str">
            <v>Honey</v>
          </cell>
          <cell r="B141">
            <v>129</v>
          </cell>
        </row>
        <row r="142">
          <cell r="A142" t="str">
            <v>Horseradish</v>
          </cell>
          <cell r="B142">
            <v>181</v>
          </cell>
        </row>
        <row r="143">
          <cell r="A143" t="str">
            <v>Horses</v>
          </cell>
          <cell r="B143">
            <v>316</v>
          </cell>
        </row>
        <row r="144">
          <cell r="A144" t="str">
            <v>Insurance proceeds for allowable expense items</v>
          </cell>
          <cell r="B144">
            <v>406</v>
          </cell>
        </row>
        <row r="145">
          <cell r="A145" t="str">
            <v>Kale</v>
          </cell>
          <cell r="B145">
            <v>214</v>
          </cell>
        </row>
        <row r="146">
          <cell r="A146" t="str">
            <v>Kenaf</v>
          </cell>
          <cell r="B146">
            <v>317</v>
          </cell>
        </row>
        <row r="147">
          <cell r="A147" t="str">
            <v>Khorasan Wheat/Kamut</v>
          </cell>
          <cell r="B147">
            <v>36</v>
          </cell>
        </row>
        <row r="148">
          <cell r="A148" t="str">
            <v>Kiwi Fruit</v>
          </cell>
          <cell r="B148">
            <v>84</v>
          </cell>
        </row>
        <row r="149">
          <cell r="A149" t="str">
            <v>Kohlrabi</v>
          </cell>
          <cell r="B149">
            <v>182</v>
          </cell>
        </row>
        <row r="150">
          <cell r="A150" t="str">
            <v>Lathyrus</v>
          </cell>
          <cell r="B150">
            <v>40</v>
          </cell>
        </row>
        <row r="151">
          <cell r="A151" t="str">
            <v>Lavender</v>
          </cell>
          <cell r="B151">
            <v>379</v>
          </cell>
        </row>
        <row r="152">
          <cell r="A152" t="str">
            <v>Leeks</v>
          </cell>
          <cell r="B152">
            <v>183</v>
          </cell>
        </row>
        <row r="153">
          <cell r="A153" t="str">
            <v>Lemon Balm</v>
          </cell>
          <cell r="B153">
            <v>378</v>
          </cell>
        </row>
        <row r="154">
          <cell r="A154" t="str">
            <v>Lemons</v>
          </cell>
          <cell r="B154">
            <v>85</v>
          </cell>
        </row>
        <row r="155">
          <cell r="A155" t="str">
            <v>Lentils</v>
          </cell>
          <cell r="B155">
            <v>41</v>
          </cell>
        </row>
        <row r="156">
          <cell r="A156" t="str">
            <v>Lettuce</v>
          </cell>
          <cell r="B156">
            <v>235</v>
          </cell>
        </row>
        <row r="157">
          <cell r="A157" t="str">
            <v>Livestock Feed Insurance Program</v>
          </cell>
          <cell r="B157">
            <v>412</v>
          </cell>
        </row>
        <row r="158">
          <cell r="A158" t="str">
            <v>Llamas</v>
          </cell>
          <cell r="B158">
            <v>355</v>
          </cell>
        </row>
        <row r="159">
          <cell r="A159" t="str">
            <v>Loganberries</v>
          </cell>
          <cell r="B159">
            <v>70</v>
          </cell>
        </row>
        <row r="160">
          <cell r="A160" t="str">
            <v>Lupins</v>
          </cell>
          <cell r="B160">
            <v>42</v>
          </cell>
        </row>
        <row r="161">
          <cell r="A161" t="str">
            <v>Manure</v>
          </cell>
          <cell r="B161">
            <v>318</v>
          </cell>
        </row>
        <row r="162">
          <cell r="A162" t="str">
            <v>Maple Products</v>
          </cell>
          <cell r="B162">
            <v>130</v>
          </cell>
        </row>
        <row r="163">
          <cell r="A163" t="str">
            <v>Marjoram</v>
          </cell>
          <cell r="B163">
            <v>115</v>
          </cell>
        </row>
        <row r="164">
          <cell r="A164" t="str">
            <v>Melons</v>
          </cell>
          <cell r="B164">
            <v>185</v>
          </cell>
        </row>
        <row r="165">
          <cell r="A165" t="str">
            <v>Milk and Cream (Cattle)</v>
          </cell>
          <cell r="B165">
            <v>319</v>
          </cell>
        </row>
        <row r="166">
          <cell r="A166" t="str">
            <v>Milk and Cream (Non-Supply Managed)</v>
          </cell>
          <cell r="B166">
            <v>592</v>
          </cell>
        </row>
        <row r="167">
          <cell r="A167" t="str">
            <v>Millet</v>
          </cell>
          <cell r="B167">
            <v>43</v>
          </cell>
        </row>
        <row r="168">
          <cell r="A168" t="str">
            <v>Mink</v>
          </cell>
          <cell r="B168">
            <v>242</v>
          </cell>
        </row>
        <row r="169">
          <cell r="A169" t="str">
            <v>Mint</v>
          </cell>
          <cell r="B169">
            <v>116</v>
          </cell>
        </row>
        <row r="170">
          <cell r="A170" t="str">
            <v>Mixed Grain</v>
          </cell>
          <cell r="B170">
            <v>24</v>
          </cell>
        </row>
        <row r="171">
          <cell r="A171" t="str">
            <v>Monarada</v>
          </cell>
          <cell r="B171">
            <v>117</v>
          </cell>
        </row>
        <row r="172">
          <cell r="A172" t="str">
            <v>Mushrooms (Including Spawn)</v>
          </cell>
          <cell r="B172">
            <v>131</v>
          </cell>
        </row>
        <row r="173">
          <cell r="A173" t="str">
            <v>Mustard Leaves</v>
          </cell>
          <cell r="B173">
            <v>186</v>
          </cell>
        </row>
        <row r="174">
          <cell r="A174" t="str">
            <v>Mustard Seed</v>
          </cell>
          <cell r="B174">
            <v>44</v>
          </cell>
        </row>
        <row r="175">
          <cell r="A175" t="str">
            <v>Nectarines</v>
          </cell>
          <cell r="B175">
            <v>93</v>
          </cell>
        </row>
        <row r="176">
          <cell r="A176" t="str">
            <v>Niger Seed/Niger Thistle</v>
          </cell>
          <cell r="B176">
            <v>283</v>
          </cell>
        </row>
        <row r="177">
          <cell r="A177" t="str">
            <v>Nuts (All)</v>
          </cell>
          <cell r="B177">
            <v>140</v>
          </cell>
        </row>
        <row r="178">
          <cell r="A178" t="str">
            <v>Oats</v>
          </cell>
          <cell r="B178">
            <v>45</v>
          </cell>
        </row>
        <row r="179">
          <cell r="A179" t="str">
            <v>Oilseed Radish</v>
          </cell>
          <cell r="B179">
            <v>38</v>
          </cell>
        </row>
        <row r="180">
          <cell r="A180" t="str">
            <v>Okra</v>
          </cell>
          <cell r="B180">
            <v>227</v>
          </cell>
        </row>
        <row r="181">
          <cell r="A181" t="str">
            <v>Onions</v>
          </cell>
          <cell r="B181">
            <v>187</v>
          </cell>
        </row>
        <row r="182">
          <cell r="A182" t="str">
            <v>Oranges</v>
          </cell>
          <cell r="B182">
            <v>86</v>
          </cell>
        </row>
        <row r="183">
          <cell r="A183" t="str">
            <v>Oregano</v>
          </cell>
          <cell r="B183">
            <v>118</v>
          </cell>
        </row>
        <row r="184">
          <cell r="A184" t="str">
            <v>Ostriches</v>
          </cell>
          <cell r="B184">
            <v>371</v>
          </cell>
        </row>
        <row r="185">
          <cell r="A185" t="str">
            <v>Other AgriRecovery Program (allowable income)**</v>
          </cell>
          <cell r="B185">
            <v>627</v>
          </cell>
        </row>
        <row r="186">
          <cell r="A186" t="str">
            <v>Parsley</v>
          </cell>
          <cell r="B186">
            <v>119</v>
          </cell>
        </row>
        <row r="187">
          <cell r="A187" t="str">
            <v>Parsnip</v>
          </cell>
          <cell r="B187">
            <v>190</v>
          </cell>
        </row>
        <row r="188">
          <cell r="A188" t="str">
            <v>Partridge</v>
          </cell>
          <cell r="B188">
            <v>323</v>
          </cell>
        </row>
        <row r="189">
          <cell r="A189" t="str">
            <v>Peaches</v>
          </cell>
          <cell r="B189">
            <v>94</v>
          </cell>
        </row>
        <row r="190">
          <cell r="A190" t="str">
            <v>Pears</v>
          </cell>
          <cell r="B190">
            <v>95</v>
          </cell>
        </row>
        <row r="191">
          <cell r="A191" t="str">
            <v>Pepper (Spice)</v>
          </cell>
          <cell r="B191">
            <v>120</v>
          </cell>
        </row>
        <row r="192">
          <cell r="A192" t="str">
            <v>Peppers</v>
          </cell>
          <cell r="B192">
            <v>236</v>
          </cell>
        </row>
        <row r="193">
          <cell r="A193" t="str">
            <v>Pheasants</v>
          </cell>
          <cell r="B193">
            <v>338</v>
          </cell>
        </row>
        <row r="194">
          <cell r="A194" t="str">
            <v>Pigeons</v>
          </cell>
          <cell r="B194">
            <v>327</v>
          </cell>
        </row>
        <row r="195">
          <cell r="A195" t="str">
            <v>Plums</v>
          </cell>
          <cell r="B195">
            <v>96</v>
          </cell>
        </row>
        <row r="196">
          <cell r="A196" t="str">
            <v>Pollination Services Fee</v>
          </cell>
          <cell r="B196">
            <v>376</v>
          </cell>
        </row>
        <row r="197">
          <cell r="A197" t="str">
            <v>Pot Bellied Pigs</v>
          </cell>
          <cell r="B197">
            <v>239</v>
          </cell>
        </row>
        <row r="198">
          <cell r="A198" t="str">
            <v>Potatoes and By-Products</v>
          </cell>
          <cell r="B198">
            <v>147</v>
          </cell>
        </row>
        <row r="199">
          <cell r="A199" t="str">
            <v>Pregnant Mare Urine (PMU)</v>
          </cell>
          <cell r="B199">
            <v>322</v>
          </cell>
        </row>
        <row r="200">
          <cell r="A200" t="str">
            <v>Private Insurance Proceeds for Allowable Commodities</v>
          </cell>
          <cell r="B200">
            <v>661</v>
          </cell>
        </row>
        <row r="201">
          <cell r="A201" t="str">
            <v>Prunes</v>
          </cell>
          <cell r="B201">
            <v>97</v>
          </cell>
        </row>
        <row r="202">
          <cell r="A202" t="str">
            <v>Pumpkins</v>
          </cell>
          <cell r="B202">
            <v>192</v>
          </cell>
        </row>
        <row r="203">
          <cell r="A203" t="str">
            <v>Quail</v>
          </cell>
          <cell r="B203">
            <v>324</v>
          </cell>
        </row>
        <row r="204">
          <cell r="A204" t="str">
            <v>Quinoa</v>
          </cell>
          <cell r="B204">
            <v>47</v>
          </cell>
        </row>
        <row r="205">
          <cell r="A205" t="str">
            <v>Rabbits</v>
          </cell>
          <cell r="B205">
            <v>356</v>
          </cell>
        </row>
        <row r="206">
          <cell r="A206" t="str">
            <v>Radish</v>
          </cell>
          <cell r="B206">
            <v>193</v>
          </cell>
        </row>
        <row r="207">
          <cell r="A207" t="str">
            <v>Ranch Fur Operators Feed Purchases (Non Itemized)</v>
          </cell>
          <cell r="B207">
            <v>574</v>
          </cell>
        </row>
        <row r="208">
          <cell r="A208" t="str">
            <v>Ranch Fur Operators Other Feed Expenses (Itemized)</v>
          </cell>
          <cell r="B208">
            <v>310</v>
          </cell>
        </row>
        <row r="209">
          <cell r="A209" t="str">
            <v>Raspberries</v>
          </cell>
          <cell r="B209">
            <v>71</v>
          </cell>
        </row>
        <row r="210">
          <cell r="A210" t="str">
            <v>Reindeer</v>
          </cell>
          <cell r="B210">
            <v>244</v>
          </cell>
        </row>
        <row r="211">
          <cell r="A211" t="str">
            <v>Rheas</v>
          </cell>
          <cell r="B211">
            <v>372</v>
          </cell>
        </row>
        <row r="212">
          <cell r="A212" t="str">
            <v>Rhubarb</v>
          </cell>
          <cell r="B212">
            <v>194</v>
          </cell>
        </row>
        <row r="213">
          <cell r="A213" t="str">
            <v>Rice</v>
          </cell>
          <cell r="B213">
            <v>48</v>
          </cell>
        </row>
        <row r="214">
          <cell r="A214" t="str">
            <v>Rosemary</v>
          </cell>
          <cell r="B214">
            <v>121</v>
          </cell>
        </row>
        <row r="215">
          <cell r="A215" t="str">
            <v>Rutabagas</v>
          </cell>
          <cell r="B215">
            <v>197</v>
          </cell>
        </row>
        <row r="216">
          <cell r="A216" t="str">
            <v>Rye</v>
          </cell>
          <cell r="B216">
            <v>49</v>
          </cell>
        </row>
        <row r="217">
          <cell r="A217" t="str">
            <v>Safflower</v>
          </cell>
          <cell r="B217">
            <v>50</v>
          </cell>
        </row>
        <row r="218">
          <cell r="A218" t="str">
            <v>Sage</v>
          </cell>
          <cell r="B218">
            <v>122</v>
          </cell>
        </row>
        <row r="219">
          <cell r="A219" t="str">
            <v>Salsify</v>
          </cell>
          <cell r="B219">
            <v>123</v>
          </cell>
        </row>
        <row r="220">
          <cell r="A220" t="str">
            <v>Saskatchewan Cattle and Hog Support Program</v>
          </cell>
          <cell r="B220">
            <v>593</v>
          </cell>
        </row>
        <row r="221">
          <cell r="A221" t="str">
            <v>Saskatchewan Cull Animal Program</v>
          </cell>
          <cell r="B221">
            <v>494</v>
          </cell>
        </row>
        <row r="222">
          <cell r="A222" t="str">
            <v>Saskatchewan Feed and Forage Program</v>
          </cell>
          <cell r="B222">
            <v>616</v>
          </cell>
        </row>
        <row r="223">
          <cell r="A223" t="str">
            <v>Saskatchewan Herd Retention Program</v>
          </cell>
          <cell r="B223">
            <v>493</v>
          </cell>
        </row>
        <row r="224">
          <cell r="A224" t="str">
            <v>Saskatoon Berries</v>
          </cell>
          <cell r="B224">
            <v>72</v>
          </cell>
        </row>
        <row r="225">
          <cell r="A225" t="str">
            <v>Seabuckthorn</v>
          </cell>
          <cell r="B225">
            <v>76</v>
          </cell>
        </row>
        <row r="226">
          <cell r="A226" t="str">
            <v>Seeds and Bulbs</v>
          </cell>
          <cell r="B226">
            <v>135</v>
          </cell>
        </row>
        <row r="227">
          <cell r="A227" t="str">
            <v>Semen and Embryos</v>
          </cell>
          <cell r="B227">
            <v>712</v>
          </cell>
        </row>
        <row r="228">
          <cell r="A228" t="str">
            <v>Shallots</v>
          </cell>
          <cell r="B228">
            <v>198</v>
          </cell>
        </row>
        <row r="229">
          <cell r="A229" t="str">
            <v>Sheep, Ewes and Rams</v>
          </cell>
          <cell r="B229">
            <v>734</v>
          </cell>
        </row>
        <row r="230">
          <cell r="A230" t="str">
            <v>Sheep, Lambs</v>
          </cell>
          <cell r="B230">
            <v>723</v>
          </cell>
        </row>
        <row r="231">
          <cell r="A231" t="str">
            <v>Shrubs</v>
          </cell>
          <cell r="B231">
            <v>136</v>
          </cell>
        </row>
        <row r="232">
          <cell r="A232" t="str">
            <v>Silkies</v>
          </cell>
          <cell r="B232">
            <v>326</v>
          </cell>
        </row>
        <row r="233">
          <cell r="A233" t="str">
            <v>Sod</v>
          </cell>
          <cell r="B233">
            <v>137</v>
          </cell>
        </row>
        <row r="234">
          <cell r="A234" t="str">
            <v>Soybeans</v>
          </cell>
          <cell r="B234">
            <v>53</v>
          </cell>
        </row>
        <row r="235">
          <cell r="A235" t="str">
            <v>Spelt</v>
          </cell>
          <cell r="B235">
            <v>37</v>
          </cell>
        </row>
        <row r="236">
          <cell r="A236" t="str">
            <v>Spinach</v>
          </cell>
          <cell r="B236">
            <v>201</v>
          </cell>
        </row>
        <row r="237">
          <cell r="A237" t="str">
            <v>Squash</v>
          </cell>
          <cell r="B237">
            <v>202</v>
          </cell>
        </row>
        <row r="238">
          <cell r="A238" t="str">
            <v>St. Johns Wort</v>
          </cell>
          <cell r="B238">
            <v>381</v>
          </cell>
        </row>
        <row r="239">
          <cell r="A239" t="str">
            <v>Stevia</v>
          </cell>
          <cell r="B239">
            <v>230</v>
          </cell>
        </row>
        <row r="240">
          <cell r="A240" t="str">
            <v>Straw</v>
          </cell>
          <cell r="B240">
            <v>267</v>
          </cell>
        </row>
        <row r="241">
          <cell r="A241" t="str">
            <v>Strawberries</v>
          </cell>
          <cell r="B241">
            <v>73</v>
          </cell>
        </row>
        <row r="242">
          <cell r="A242" t="str">
            <v>Sugar Beets (Including Molasses)</v>
          </cell>
          <cell r="B242">
            <v>268</v>
          </cell>
        </row>
        <row r="243">
          <cell r="A243" t="str">
            <v>Summer Savory</v>
          </cell>
          <cell r="B243">
            <v>125</v>
          </cell>
        </row>
        <row r="244">
          <cell r="A244" t="str">
            <v>Sunflowers</v>
          </cell>
          <cell r="B244">
            <v>54</v>
          </cell>
        </row>
        <row r="245">
          <cell r="A245" t="str">
            <v>Sweet Corn</v>
          </cell>
          <cell r="B245">
            <v>203</v>
          </cell>
        </row>
        <row r="246">
          <cell r="A246" t="str">
            <v>Sweet Peas</v>
          </cell>
          <cell r="B246">
            <v>204</v>
          </cell>
        </row>
        <row r="247">
          <cell r="A247" t="str">
            <v>Sweet Potatoes/Yams</v>
          </cell>
          <cell r="B247">
            <v>205</v>
          </cell>
        </row>
        <row r="248">
          <cell r="A248" t="str">
            <v>Swine</v>
          </cell>
          <cell r="B248">
            <v>341</v>
          </cell>
        </row>
        <row r="249">
          <cell r="A249" t="str">
            <v>Swiss Chard</v>
          </cell>
          <cell r="B249">
            <v>206</v>
          </cell>
        </row>
        <row r="250">
          <cell r="A250" t="str">
            <v>Taiwanese Chickens</v>
          </cell>
          <cell r="B250">
            <v>325</v>
          </cell>
        </row>
        <row r="251">
          <cell r="A251" t="str">
            <v>Tarragon</v>
          </cell>
          <cell r="B251">
            <v>126</v>
          </cell>
        </row>
        <row r="252">
          <cell r="A252" t="str">
            <v>Thyme</v>
          </cell>
          <cell r="B252">
            <v>127</v>
          </cell>
        </row>
        <row r="253">
          <cell r="A253" t="str">
            <v>Tobacco</v>
          </cell>
          <cell r="B253">
            <v>269</v>
          </cell>
        </row>
        <row r="254">
          <cell r="A254" t="str">
            <v>Tomatoes</v>
          </cell>
          <cell r="B254">
            <v>237</v>
          </cell>
        </row>
        <row r="255">
          <cell r="A255" t="str">
            <v>Transitional Industry Support Program (TISP)</v>
          </cell>
          <cell r="B255">
            <v>498</v>
          </cell>
        </row>
        <row r="256">
          <cell r="A256" t="str">
            <v>Trees (Cultivated Christmas)</v>
          </cell>
          <cell r="B256">
            <v>138</v>
          </cell>
        </row>
        <row r="257">
          <cell r="A257" t="str">
            <v>Trees (Fruit and Ornamental)</v>
          </cell>
          <cell r="B257">
            <v>139</v>
          </cell>
        </row>
        <row r="258">
          <cell r="A258" t="str">
            <v>Triticale</v>
          </cell>
          <cell r="B258">
            <v>55</v>
          </cell>
        </row>
        <row r="259">
          <cell r="A259" t="str">
            <v>Turkey Eggs</v>
          </cell>
          <cell r="B259">
            <v>342</v>
          </cell>
        </row>
        <row r="260">
          <cell r="A260" t="str">
            <v>Turkeys</v>
          </cell>
          <cell r="B260">
            <v>334</v>
          </cell>
        </row>
        <row r="261">
          <cell r="A261" t="str">
            <v>Turkeys (Non-Supply Managed)</v>
          </cell>
          <cell r="B261">
            <v>591</v>
          </cell>
        </row>
        <row r="262">
          <cell r="A262" t="str">
            <v>Turnips</v>
          </cell>
          <cell r="B262">
            <v>208</v>
          </cell>
        </row>
        <row r="263">
          <cell r="A263" t="str">
            <v>Vegetable Marrow</v>
          </cell>
          <cell r="B263">
            <v>209</v>
          </cell>
        </row>
        <row r="264">
          <cell r="A264" t="str">
            <v>Vegetable Seed (Seed Production Only)</v>
          </cell>
          <cell r="B264">
            <v>51</v>
          </cell>
        </row>
        <row r="265">
          <cell r="A265" t="str">
            <v>Watercress</v>
          </cell>
          <cell r="B265">
            <v>128</v>
          </cell>
        </row>
        <row r="266">
          <cell r="A266" t="str">
            <v>Waterfowl/Wildlife Damage: Grains &amp; Oilseeds</v>
          </cell>
          <cell r="B266">
            <v>418</v>
          </cell>
        </row>
        <row r="267">
          <cell r="A267" t="str">
            <v>Waterfowl/Wildlife Damage: Horticulture</v>
          </cell>
          <cell r="B267">
            <v>419</v>
          </cell>
        </row>
        <row r="268">
          <cell r="A268" t="str">
            <v>Waterfowl/Wildlife Damage: Other Commodities</v>
          </cell>
          <cell r="B268">
            <v>425</v>
          </cell>
        </row>
        <row r="269">
          <cell r="A269" t="str">
            <v>Watermelon</v>
          </cell>
          <cell r="B269">
            <v>87</v>
          </cell>
        </row>
        <row r="270">
          <cell r="A270" t="str">
            <v>Weeds (Edible)</v>
          </cell>
          <cell r="B270">
            <v>211</v>
          </cell>
        </row>
        <row r="271">
          <cell r="A271" t="str">
            <v>Western Livestock Price Insurance Program (WLPIP)</v>
          </cell>
          <cell r="B271">
            <v>667</v>
          </cell>
        </row>
        <row r="272">
          <cell r="A272" t="str">
            <v>Wheat</v>
          </cell>
          <cell r="B272">
            <v>56</v>
          </cell>
        </row>
        <row r="273">
          <cell r="A273" t="str">
            <v>Wild Boar</v>
          </cell>
          <cell r="B273">
            <v>247</v>
          </cell>
        </row>
        <row r="274">
          <cell r="A274" t="str">
            <v>Wine</v>
          </cell>
          <cell r="B274">
            <v>88</v>
          </cell>
        </row>
        <row r="275">
          <cell r="A275" t="str">
            <v>Witloof Chicory</v>
          </cell>
          <cell r="B275">
            <v>212</v>
          </cell>
        </row>
        <row r="276">
          <cell r="A276" t="str">
            <v>Wood</v>
          </cell>
          <cell r="B276">
            <v>259</v>
          </cell>
        </row>
        <row r="277">
          <cell r="A277" t="str">
            <v>Wool</v>
          </cell>
          <cell r="B277">
            <v>328</v>
          </cell>
        </row>
        <row r="278">
          <cell r="A278" t="str">
            <v>Zucchini</v>
          </cell>
          <cell r="B278">
            <v>213</v>
          </cell>
        </row>
        <row r="279">
          <cell r="A279"/>
          <cell r="B279"/>
        </row>
        <row r="280">
          <cell r="A280"/>
          <cell r="B280"/>
        </row>
        <row r="281">
          <cell r="A281"/>
          <cell r="B281"/>
        </row>
      </sheetData>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00B0F0"/>
    <pageSetUpPr fitToPage="1"/>
  </sheetPr>
  <dimension ref="A1:K205"/>
  <sheetViews>
    <sheetView showGridLines="0" showRowColHeaders="0" tabSelected="1" topLeftCell="A174" zoomScaleNormal="100" workbookViewId="0">
      <selection activeCell="E190" sqref="E190"/>
      <extLst>
        <ext xmlns:xlsdti="http://schemas.microsoft.com/office/spreadsheetml/2023/showDataTypeIcons" uri="{77bfe23e-c014-4d31-8a63-9c772dbf06b6}">
          <xlsdti:showDataTypeIcons visible="0"/>
        </ext>
      </extLst>
    </sheetView>
  </sheetViews>
  <sheetFormatPr defaultColWidth="0" defaultRowHeight="12.75" zeroHeight="1" x14ac:dyDescent="0.35"/>
  <cols>
    <col min="1" max="1" width="2.46484375" style="1" customWidth="1"/>
    <col min="2" max="2" width="10.19921875" style="1" customWidth="1"/>
    <col min="3" max="3" width="28" style="1" customWidth="1"/>
    <col min="4" max="4" width="6.46484375" style="1" customWidth="1"/>
    <col min="5" max="5" width="12.46484375" style="1" customWidth="1"/>
    <col min="6" max="6" width="12.1328125" style="1" customWidth="1"/>
    <col min="7" max="7" width="12.19921875" style="1" customWidth="1"/>
    <col min="8" max="8" width="12.1328125" style="1" customWidth="1"/>
    <col min="9" max="9" width="13" style="1" customWidth="1"/>
    <col min="10" max="10" width="13.19921875" style="1" customWidth="1"/>
    <col min="11" max="11" width="2.46484375" style="1" customWidth="1"/>
    <col min="12" max="16384" width="9.1328125" style="1" hidden="1"/>
  </cols>
  <sheetData>
    <row r="1" spans="2:10" ht="15.75" x14ac:dyDescent="0.45">
      <c r="B1" s="201" t="s">
        <v>460</v>
      </c>
      <c r="C1" s="202"/>
      <c r="D1" s="202"/>
      <c r="E1" s="202"/>
      <c r="F1" s="202"/>
      <c r="G1" s="202"/>
      <c r="H1" s="202"/>
      <c r="I1" s="202"/>
      <c r="J1" s="203"/>
    </row>
    <row r="2" spans="2:10" ht="94.9" customHeight="1" x14ac:dyDescent="0.45">
      <c r="B2" s="204" t="s">
        <v>464</v>
      </c>
      <c r="C2" s="205"/>
      <c r="D2" s="205"/>
      <c r="E2" s="205"/>
      <c r="F2" s="205"/>
      <c r="G2" s="205"/>
      <c r="H2" s="205"/>
      <c r="I2" s="205"/>
      <c r="J2" s="206"/>
    </row>
    <row r="3" spans="2:10" ht="18" customHeight="1" x14ac:dyDescent="0.4">
      <c r="D3" s="21" t="s">
        <v>461</v>
      </c>
      <c r="E3" s="22" t="s">
        <v>390</v>
      </c>
      <c r="F3" s="154"/>
      <c r="G3" s="22" t="s">
        <v>391</v>
      </c>
      <c r="H3" s="155"/>
      <c r="I3" s="22" t="s">
        <v>392</v>
      </c>
      <c r="J3" s="156"/>
    </row>
    <row r="4" spans="2:10" ht="3.75" customHeight="1" thickBot="1" x14ac:dyDescent="0.45">
      <c r="D4" s="21"/>
      <c r="E4" s="22"/>
      <c r="F4" s="23"/>
      <c r="G4" s="22"/>
      <c r="I4" s="22"/>
      <c r="J4" s="24"/>
    </row>
    <row r="5" spans="2:10" ht="4.1500000000000004" customHeight="1" thickTop="1" x14ac:dyDescent="0.4">
      <c r="B5" s="26"/>
      <c r="C5" s="26"/>
      <c r="D5" s="27"/>
      <c r="E5" s="28"/>
      <c r="F5" s="29"/>
      <c r="G5" s="28"/>
      <c r="H5" s="26"/>
      <c r="I5" s="28"/>
      <c r="J5" s="30"/>
    </row>
    <row r="6" spans="2:10" ht="16.5" customHeight="1" x14ac:dyDescent="0.45">
      <c r="B6" s="212" t="s">
        <v>393</v>
      </c>
      <c r="C6" s="213"/>
      <c r="D6" s="207" t="s">
        <v>394</v>
      </c>
      <c r="E6" s="208"/>
      <c r="F6" s="205"/>
      <c r="G6" s="206"/>
      <c r="H6" s="214" t="s">
        <v>395</v>
      </c>
      <c r="I6" s="213"/>
      <c r="J6" s="60" t="s">
        <v>390</v>
      </c>
    </row>
    <row r="7" spans="2:10" ht="12.75" customHeight="1" x14ac:dyDescent="0.45">
      <c r="B7" s="174"/>
      <c r="C7" s="166"/>
      <c r="D7" s="175"/>
      <c r="E7" s="209"/>
      <c r="F7" s="210"/>
      <c r="G7" s="211"/>
      <c r="H7" s="175"/>
      <c r="I7" s="176"/>
      <c r="J7" s="127"/>
    </row>
    <row r="8" spans="2:10" ht="2.25" customHeight="1" thickBot="1" x14ac:dyDescent="0.45">
      <c r="D8" s="25"/>
      <c r="E8" s="25"/>
      <c r="F8" s="23"/>
      <c r="G8" s="22"/>
      <c r="I8" s="22"/>
      <c r="J8" s="24"/>
    </row>
    <row r="9" spans="2:10" ht="5.25" customHeight="1" thickTop="1" x14ac:dyDescent="0.35">
      <c r="B9" s="31"/>
      <c r="C9" s="31"/>
      <c r="D9" s="31"/>
      <c r="E9" s="31"/>
      <c r="F9" s="31"/>
      <c r="G9" s="31"/>
      <c r="H9" s="31"/>
      <c r="I9" s="31"/>
      <c r="J9" s="31"/>
    </row>
    <row r="10" spans="2:10" ht="30" customHeight="1" x14ac:dyDescent="0.4">
      <c r="B10" s="11"/>
      <c r="C10" s="12"/>
      <c r="D10" s="12"/>
      <c r="E10" s="160" t="s">
        <v>34</v>
      </c>
      <c r="F10" s="160"/>
      <c r="G10" s="160"/>
      <c r="H10" s="163" t="s">
        <v>35</v>
      </c>
      <c r="I10" s="163"/>
      <c r="J10" s="164"/>
    </row>
    <row r="11" spans="2:10" ht="13.15" x14ac:dyDescent="0.4">
      <c r="B11" s="36" t="s">
        <v>36</v>
      </c>
      <c r="C11" s="37"/>
      <c r="D11" s="37"/>
      <c r="E11" s="37"/>
      <c r="F11" s="37"/>
      <c r="G11" s="37"/>
      <c r="H11" s="37"/>
      <c r="I11" s="37"/>
      <c r="J11" s="38"/>
    </row>
    <row r="12" spans="2:10" ht="13.15" x14ac:dyDescent="0.4">
      <c r="B12" s="33"/>
      <c r="C12" s="14"/>
      <c r="D12" s="14"/>
      <c r="E12" s="14"/>
      <c r="F12" s="14"/>
      <c r="G12" s="14"/>
      <c r="H12" s="14"/>
      <c r="I12" s="14"/>
      <c r="J12" s="34"/>
    </row>
    <row r="13" spans="2:10" ht="13.15" x14ac:dyDescent="0.4">
      <c r="B13" s="39"/>
      <c r="C13" s="40"/>
      <c r="D13" s="41" t="s">
        <v>462</v>
      </c>
      <c r="E13" s="41"/>
      <c r="F13" s="41" t="s">
        <v>2</v>
      </c>
      <c r="G13" s="41"/>
      <c r="H13" s="41" t="s">
        <v>3</v>
      </c>
      <c r="I13" s="41"/>
      <c r="J13" s="42"/>
    </row>
    <row r="14" spans="2:10" ht="13.15" x14ac:dyDescent="0.4">
      <c r="B14" s="6" t="s">
        <v>37</v>
      </c>
      <c r="C14" s="7"/>
      <c r="D14" s="8" t="s">
        <v>39</v>
      </c>
      <c r="E14" s="8" t="s">
        <v>75</v>
      </c>
      <c r="F14" s="8" t="s">
        <v>41</v>
      </c>
      <c r="G14" s="8" t="s">
        <v>5</v>
      </c>
      <c r="H14" s="8" t="s">
        <v>41</v>
      </c>
      <c r="I14" s="8" t="s">
        <v>42</v>
      </c>
      <c r="J14" s="9" t="s">
        <v>43</v>
      </c>
    </row>
    <row r="15" spans="2:10" ht="12.75" customHeight="1" x14ac:dyDescent="0.35">
      <c r="B15" s="165"/>
      <c r="C15" s="166"/>
      <c r="D15" s="135" t="str">
        <f>IF(ISBLANK(B15),"",VLOOKUP(B15,'Tax Codes'!$A$2:$B$303,2,FALSE))</f>
        <v/>
      </c>
      <c r="E15" s="63"/>
      <c r="F15" s="63"/>
      <c r="G15" s="45"/>
      <c r="H15" s="63"/>
      <c r="I15" s="45"/>
      <c r="J15" s="79">
        <f>(E15+F15-H15)</f>
        <v>0</v>
      </c>
    </row>
    <row r="16" spans="2:10" ht="12.75" customHeight="1" x14ac:dyDescent="0.35">
      <c r="B16" s="165"/>
      <c r="C16" s="166"/>
      <c r="D16" s="135" t="str">
        <f>IF(ISBLANK(B16),"",VLOOKUP(B16,'Tax Codes'!$A$2:$B$303,2,FALSE))</f>
        <v/>
      </c>
      <c r="E16" s="63"/>
      <c r="F16" s="63"/>
      <c r="G16" s="45"/>
      <c r="H16" s="63"/>
      <c r="I16" s="45"/>
      <c r="J16" s="79">
        <f t="shared" ref="J16:J37" si="0">(E16+F16-H16)</f>
        <v>0</v>
      </c>
    </row>
    <row r="17" spans="2:10" ht="12.75" customHeight="1" x14ac:dyDescent="0.35">
      <c r="B17" s="165"/>
      <c r="C17" s="166"/>
      <c r="D17" s="135" t="str">
        <f>IF(ISBLANK(B17),"",VLOOKUP(B17,'Tax Codes'!$A$2:$B$303,2,FALSE))</f>
        <v/>
      </c>
      <c r="E17" s="63"/>
      <c r="F17" s="63"/>
      <c r="G17" s="45"/>
      <c r="H17" s="63"/>
      <c r="I17" s="45"/>
      <c r="J17" s="79">
        <f t="shared" si="0"/>
        <v>0</v>
      </c>
    </row>
    <row r="18" spans="2:10" ht="12.75" customHeight="1" x14ac:dyDescent="0.35">
      <c r="B18" s="165"/>
      <c r="C18" s="166"/>
      <c r="D18" s="135" t="str">
        <f>IF(ISBLANK(B18),"",VLOOKUP(B18,'Tax Codes'!$A$2:$B$303,2,FALSE))</f>
        <v/>
      </c>
      <c r="E18" s="63"/>
      <c r="F18" s="63"/>
      <c r="G18" s="45"/>
      <c r="H18" s="63"/>
      <c r="I18" s="45"/>
      <c r="J18" s="79">
        <f t="shared" si="0"/>
        <v>0</v>
      </c>
    </row>
    <row r="19" spans="2:10" ht="12.75" customHeight="1" x14ac:dyDescent="0.35">
      <c r="B19" s="165"/>
      <c r="C19" s="166"/>
      <c r="D19" s="135" t="str">
        <f>IF(ISBLANK(B19),"",VLOOKUP(B19,'Tax Codes'!$A$2:$B$303,2,FALSE))</f>
        <v/>
      </c>
      <c r="E19" s="63"/>
      <c r="F19" s="63"/>
      <c r="G19" s="45"/>
      <c r="H19" s="63"/>
      <c r="I19" s="45"/>
      <c r="J19" s="79">
        <f t="shared" si="0"/>
        <v>0</v>
      </c>
    </row>
    <row r="20" spans="2:10" ht="12.75" customHeight="1" x14ac:dyDescent="0.35">
      <c r="B20" s="165"/>
      <c r="C20" s="166"/>
      <c r="D20" s="135" t="str">
        <f>IF(ISBLANK(B20),"",VLOOKUP(B20,'Tax Codes'!$A$2:$B$303,2,FALSE))</f>
        <v/>
      </c>
      <c r="E20" s="63"/>
      <c r="F20" s="63"/>
      <c r="G20" s="45"/>
      <c r="H20" s="63"/>
      <c r="I20" s="45"/>
      <c r="J20" s="79">
        <f t="shared" si="0"/>
        <v>0</v>
      </c>
    </row>
    <row r="21" spans="2:10" ht="12.75" customHeight="1" x14ac:dyDescent="0.35">
      <c r="B21" s="165"/>
      <c r="C21" s="166"/>
      <c r="D21" s="135" t="str">
        <f>IF(ISBLANK(B21),"",VLOOKUP(B21,'Tax Codes'!$A$2:$B$303,2,FALSE))</f>
        <v/>
      </c>
      <c r="E21" s="63"/>
      <c r="F21" s="63"/>
      <c r="G21" s="45"/>
      <c r="H21" s="63"/>
      <c r="I21" s="45"/>
      <c r="J21" s="79">
        <f t="shared" si="0"/>
        <v>0</v>
      </c>
    </row>
    <row r="22" spans="2:10" ht="12.75" customHeight="1" x14ac:dyDescent="0.35">
      <c r="B22" s="165"/>
      <c r="C22" s="166"/>
      <c r="D22" s="135" t="str">
        <f>IF(ISBLANK(B22),"",VLOOKUP(B22,'Tax Codes'!$A$2:$B$303,2,FALSE))</f>
        <v/>
      </c>
      <c r="E22" s="63"/>
      <c r="F22" s="63"/>
      <c r="G22" s="45"/>
      <c r="H22" s="63"/>
      <c r="I22" s="45"/>
      <c r="J22" s="79">
        <f t="shared" si="0"/>
        <v>0</v>
      </c>
    </row>
    <row r="23" spans="2:10" ht="12.75" customHeight="1" x14ac:dyDescent="0.35">
      <c r="B23" s="165"/>
      <c r="C23" s="166"/>
      <c r="D23" s="135" t="str">
        <f>IF(ISBLANK(B23),"",VLOOKUP(B23,'Tax Codes'!$A$2:$B$303,2,FALSE))</f>
        <v/>
      </c>
      <c r="E23" s="63"/>
      <c r="F23" s="63"/>
      <c r="G23" s="45"/>
      <c r="H23" s="63"/>
      <c r="I23" s="45"/>
      <c r="J23" s="79">
        <f t="shared" si="0"/>
        <v>0</v>
      </c>
    </row>
    <row r="24" spans="2:10" ht="12.75" customHeight="1" x14ac:dyDescent="0.35">
      <c r="B24" s="165"/>
      <c r="C24" s="166"/>
      <c r="D24" s="135" t="str">
        <f>IF(ISBLANK(B24),"",VLOOKUP(B24,'Tax Codes'!$A$2:$B$303,2,FALSE))</f>
        <v/>
      </c>
      <c r="E24" s="63"/>
      <c r="F24" s="63"/>
      <c r="G24" s="45"/>
      <c r="H24" s="63"/>
      <c r="I24" s="45"/>
      <c r="J24" s="79">
        <f t="shared" si="0"/>
        <v>0</v>
      </c>
    </row>
    <row r="25" spans="2:10" ht="12.75" customHeight="1" x14ac:dyDescent="0.35">
      <c r="B25" s="165"/>
      <c r="C25" s="166"/>
      <c r="D25" s="135" t="str">
        <f>IF(ISBLANK(B25),"",VLOOKUP(B25,'Tax Codes'!$A$2:$B$303,2,FALSE))</f>
        <v/>
      </c>
      <c r="E25" s="63"/>
      <c r="F25" s="63"/>
      <c r="G25" s="45"/>
      <c r="H25" s="63"/>
      <c r="I25" s="45"/>
      <c r="J25" s="79">
        <f t="shared" si="0"/>
        <v>0</v>
      </c>
    </row>
    <row r="26" spans="2:10" ht="12.75" customHeight="1" x14ac:dyDescent="0.35">
      <c r="B26" s="165"/>
      <c r="C26" s="166"/>
      <c r="D26" s="135" t="str">
        <f>IF(ISBLANK(B26),"",VLOOKUP(B26,'Tax Codes'!$A$2:$B$303,2,FALSE))</f>
        <v/>
      </c>
      <c r="E26" s="63"/>
      <c r="F26" s="63"/>
      <c r="G26" s="45"/>
      <c r="H26" s="63"/>
      <c r="I26" s="45"/>
      <c r="J26" s="79">
        <f t="shared" si="0"/>
        <v>0</v>
      </c>
    </row>
    <row r="27" spans="2:10" ht="12.75" customHeight="1" x14ac:dyDescent="0.35">
      <c r="B27" s="165"/>
      <c r="C27" s="166"/>
      <c r="D27" s="135" t="str">
        <f>IF(ISBLANK(B27),"",VLOOKUP(B27,'Tax Codes'!$A$2:$B$303,2,FALSE))</f>
        <v/>
      </c>
      <c r="E27" s="63"/>
      <c r="F27" s="63"/>
      <c r="G27" s="45"/>
      <c r="H27" s="63"/>
      <c r="I27" s="45"/>
      <c r="J27" s="79">
        <f t="shared" si="0"/>
        <v>0</v>
      </c>
    </row>
    <row r="28" spans="2:10" ht="12.75" customHeight="1" x14ac:dyDescent="0.35">
      <c r="B28" s="165"/>
      <c r="C28" s="166"/>
      <c r="D28" s="135" t="str">
        <f>IF(ISBLANK(B28),"",VLOOKUP(B28,'Tax Codes'!$A$2:$B$303,2,FALSE))</f>
        <v/>
      </c>
      <c r="E28" s="63"/>
      <c r="F28" s="63"/>
      <c r="G28" s="45"/>
      <c r="H28" s="63"/>
      <c r="I28" s="45"/>
      <c r="J28" s="79">
        <f t="shared" si="0"/>
        <v>0</v>
      </c>
    </row>
    <row r="29" spans="2:10" ht="12.75" customHeight="1" x14ac:dyDescent="0.35">
      <c r="B29" s="165"/>
      <c r="C29" s="166"/>
      <c r="D29" s="135" t="str">
        <f>IF(ISBLANK(B29),"",VLOOKUP(B29,'Tax Codes'!$A$2:$B$303,2,FALSE))</f>
        <v/>
      </c>
      <c r="E29" s="63"/>
      <c r="F29" s="63"/>
      <c r="G29" s="45"/>
      <c r="H29" s="63"/>
      <c r="I29" s="45"/>
      <c r="J29" s="79">
        <f t="shared" si="0"/>
        <v>0</v>
      </c>
    </row>
    <row r="30" spans="2:10" ht="12.75" customHeight="1" x14ac:dyDescent="0.35">
      <c r="B30" s="165"/>
      <c r="C30" s="166"/>
      <c r="D30" s="135" t="str">
        <f>IF(ISBLANK(B30),"",VLOOKUP(B30,'Tax Codes'!$A$2:$B$303,2,FALSE))</f>
        <v/>
      </c>
      <c r="E30" s="63"/>
      <c r="F30" s="63"/>
      <c r="G30" s="45"/>
      <c r="H30" s="63"/>
      <c r="I30" s="45"/>
      <c r="J30" s="79">
        <f t="shared" si="0"/>
        <v>0</v>
      </c>
    </row>
    <row r="31" spans="2:10" ht="12.75" customHeight="1" x14ac:dyDescent="0.35">
      <c r="B31" s="165"/>
      <c r="C31" s="166"/>
      <c r="D31" s="135" t="str">
        <f>IF(ISBLANK(B31),"",VLOOKUP(B31,'Tax Codes'!$A$2:$B$303,2,FALSE))</f>
        <v/>
      </c>
      <c r="E31" s="63"/>
      <c r="F31" s="63"/>
      <c r="G31" s="45"/>
      <c r="H31" s="63"/>
      <c r="I31" s="45"/>
      <c r="J31" s="79">
        <f t="shared" si="0"/>
        <v>0</v>
      </c>
    </row>
    <row r="32" spans="2:10" ht="12.75" customHeight="1" x14ac:dyDescent="0.35">
      <c r="B32" s="165"/>
      <c r="C32" s="166"/>
      <c r="D32" s="135" t="str">
        <f>IF(ISBLANK(B32),"",VLOOKUP(B32,'Tax Codes'!$A$2:$B$303,2,FALSE))</f>
        <v/>
      </c>
      <c r="E32" s="63"/>
      <c r="F32" s="63"/>
      <c r="G32" s="45"/>
      <c r="H32" s="63"/>
      <c r="I32" s="45"/>
      <c r="J32" s="79">
        <f t="shared" si="0"/>
        <v>0</v>
      </c>
    </row>
    <row r="33" spans="2:10" ht="12.75" customHeight="1" x14ac:dyDescent="0.35">
      <c r="B33" s="165"/>
      <c r="C33" s="166"/>
      <c r="D33" s="135" t="str">
        <f>IF(ISBLANK(B33),"",VLOOKUP(B33,'Tax Codes'!$A$2:$B$303,2,FALSE))</f>
        <v/>
      </c>
      <c r="E33" s="63"/>
      <c r="F33" s="63"/>
      <c r="G33" s="45"/>
      <c r="H33" s="63"/>
      <c r="I33" s="45"/>
      <c r="J33" s="79">
        <f t="shared" si="0"/>
        <v>0</v>
      </c>
    </row>
    <row r="34" spans="2:10" ht="12.75" customHeight="1" x14ac:dyDescent="0.35">
      <c r="B34" s="165"/>
      <c r="C34" s="166"/>
      <c r="D34" s="135" t="str">
        <f>IF(ISBLANK(B34),"",VLOOKUP(B34,'Tax Codes'!$A$2:$B$303,2,FALSE))</f>
        <v/>
      </c>
      <c r="E34" s="63"/>
      <c r="F34" s="63"/>
      <c r="G34" s="45"/>
      <c r="H34" s="63"/>
      <c r="I34" s="45"/>
      <c r="J34" s="79">
        <f t="shared" si="0"/>
        <v>0</v>
      </c>
    </row>
    <row r="35" spans="2:10" ht="12.75" customHeight="1" x14ac:dyDescent="0.35">
      <c r="B35" s="165"/>
      <c r="C35" s="166"/>
      <c r="D35" s="135" t="str">
        <f>IF(ISBLANK(B35),"",VLOOKUP(B35,'Tax Codes'!$A$2:$B$303,2,FALSE))</f>
        <v/>
      </c>
      <c r="E35" s="63"/>
      <c r="F35" s="63"/>
      <c r="G35" s="45"/>
      <c r="H35" s="63"/>
      <c r="I35" s="45"/>
      <c r="J35" s="79">
        <f t="shared" si="0"/>
        <v>0</v>
      </c>
    </row>
    <row r="36" spans="2:10" ht="12.75" customHeight="1" x14ac:dyDescent="0.35">
      <c r="B36" s="165"/>
      <c r="C36" s="166"/>
      <c r="D36" s="135" t="str">
        <f>IF(ISBLANK(B36),"",VLOOKUP(B36,'Tax Codes'!$A$2:$B$303,2,FALSE))</f>
        <v/>
      </c>
      <c r="E36" s="63"/>
      <c r="F36" s="63"/>
      <c r="G36" s="45"/>
      <c r="H36" s="63"/>
      <c r="I36" s="45"/>
      <c r="J36" s="79">
        <f t="shared" si="0"/>
        <v>0</v>
      </c>
    </row>
    <row r="37" spans="2:10" ht="12.75" customHeight="1" x14ac:dyDescent="0.35">
      <c r="B37" s="165"/>
      <c r="C37" s="166"/>
      <c r="D37" s="135" t="str">
        <f>IF(ISBLANK(B37),"",VLOOKUP(B37,'Tax Codes'!$A$2:$B$303,2,FALSE))</f>
        <v/>
      </c>
      <c r="E37" s="63"/>
      <c r="F37" s="63"/>
      <c r="G37" s="45"/>
      <c r="H37" s="63"/>
      <c r="I37" s="45"/>
      <c r="J37" s="79">
        <f t="shared" si="0"/>
        <v>0</v>
      </c>
    </row>
    <row r="38" spans="2:10" ht="12.75" customHeight="1" x14ac:dyDescent="0.35">
      <c r="B38" s="190" t="s">
        <v>396</v>
      </c>
      <c r="C38" s="191"/>
      <c r="D38" s="20"/>
      <c r="E38" s="79">
        <f>SUM(E15:E37)</f>
        <v>0</v>
      </c>
      <c r="F38" s="79">
        <f>SUM(F15:F37)</f>
        <v>0</v>
      </c>
      <c r="G38" s="78"/>
      <c r="H38" s="79">
        <f>SUM(H15:H37)</f>
        <v>0</v>
      </c>
      <c r="I38" s="78"/>
      <c r="J38" s="79">
        <f>SUM(J15:J37)</f>
        <v>0</v>
      </c>
    </row>
    <row r="39" spans="2:10" ht="9.75" customHeight="1" x14ac:dyDescent="0.35"/>
    <row r="40" spans="2:10" ht="13.15" x14ac:dyDescent="0.4">
      <c r="B40" s="2"/>
      <c r="C40" s="3"/>
      <c r="D40" s="3"/>
      <c r="E40" s="4"/>
      <c r="F40" s="4" t="s">
        <v>2</v>
      </c>
      <c r="G40" s="4"/>
      <c r="H40" s="4" t="s">
        <v>3</v>
      </c>
      <c r="I40" s="4"/>
      <c r="J40" s="5"/>
    </row>
    <row r="41" spans="2:10" ht="13.15" x14ac:dyDescent="0.4">
      <c r="B41" s="6" t="s">
        <v>44</v>
      </c>
      <c r="C41" s="7"/>
      <c r="D41" s="8" t="s">
        <v>45</v>
      </c>
      <c r="E41" s="8" t="s">
        <v>40</v>
      </c>
      <c r="F41" s="8" t="s">
        <v>41</v>
      </c>
      <c r="G41" s="8" t="s">
        <v>5</v>
      </c>
      <c r="H41" s="8" t="s">
        <v>41</v>
      </c>
      <c r="I41" s="8" t="s">
        <v>42</v>
      </c>
      <c r="J41" s="9" t="s">
        <v>43</v>
      </c>
    </row>
    <row r="42" spans="2:10" ht="12.75" customHeight="1" x14ac:dyDescent="0.35">
      <c r="B42" s="10" t="s">
        <v>98</v>
      </c>
      <c r="C42" s="10"/>
      <c r="D42" s="20">
        <v>9540</v>
      </c>
      <c r="E42" s="63"/>
      <c r="F42" s="63"/>
      <c r="G42" s="45"/>
      <c r="H42" s="63"/>
      <c r="I42" s="45"/>
      <c r="J42" s="79">
        <f>(E42+F42-H42)</f>
        <v>0</v>
      </c>
    </row>
    <row r="43" spans="2:10" ht="27.75" customHeight="1" x14ac:dyDescent="0.35">
      <c r="B43" s="197" t="s">
        <v>99</v>
      </c>
      <c r="C43" s="198"/>
      <c r="D43" s="20">
        <v>9544</v>
      </c>
      <c r="E43" s="63"/>
      <c r="F43" s="63"/>
      <c r="G43" s="45"/>
      <c r="H43" s="63"/>
      <c r="I43" s="45"/>
      <c r="J43" s="79">
        <f t="shared" ref="J43:J58" si="1">(E43+F43-H43)</f>
        <v>0</v>
      </c>
    </row>
    <row r="44" spans="2:10" ht="12.75" customHeight="1" x14ac:dyDescent="0.35">
      <c r="B44" s="199" t="s">
        <v>100</v>
      </c>
      <c r="C44" s="200"/>
      <c r="D44" s="19">
        <v>9574</v>
      </c>
      <c r="E44" s="63"/>
      <c r="F44" s="63"/>
      <c r="G44" s="45"/>
      <c r="H44" s="63"/>
      <c r="I44" s="45"/>
      <c r="J44" s="79">
        <f t="shared" si="1"/>
        <v>0</v>
      </c>
    </row>
    <row r="45" spans="2:10" ht="24.75" customHeight="1" x14ac:dyDescent="0.35">
      <c r="B45" s="199" t="s">
        <v>101</v>
      </c>
      <c r="C45" s="200"/>
      <c r="D45" s="19">
        <v>9575</v>
      </c>
      <c r="E45" s="63"/>
      <c r="F45" s="63"/>
      <c r="G45" s="45"/>
      <c r="H45" s="63"/>
      <c r="I45" s="45"/>
      <c r="J45" s="79">
        <f t="shared" si="1"/>
        <v>0</v>
      </c>
    </row>
    <row r="46" spans="2:10" ht="12.75" customHeight="1" x14ac:dyDescent="0.35">
      <c r="B46" s="197" t="s">
        <v>102</v>
      </c>
      <c r="C46" s="198"/>
      <c r="D46" s="20">
        <v>9601</v>
      </c>
      <c r="E46" s="63"/>
      <c r="F46" s="63"/>
      <c r="G46" s="45"/>
      <c r="H46" s="63"/>
      <c r="I46" s="45"/>
      <c r="J46" s="79">
        <f t="shared" si="1"/>
        <v>0</v>
      </c>
    </row>
    <row r="47" spans="2:10" ht="12.75" customHeight="1" x14ac:dyDescent="0.35">
      <c r="B47" s="197" t="s">
        <v>103</v>
      </c>
      <c r="C47" s="198"/>
      <c r="D47" s="20">
        <v>9605</v>
      </c>
      <c r="E47" s="63"/>
      <c r="F47" s="63"/>
      <c r="G47" s="45"/>
      <c r="H47" s="63"/>
      <c r="I47" s="45"/>
      <c r="J47" s="79">
        <f t="shared" si="1"/>
        <v>0</v>
      </c>
    </row>
    <row r="48" spans="2:10" ht="12.75" customHeight="1" x14ac:dyDescent="0.35">
      <c r="B48" s="197" t="s">
        <v>104</v>
      </c>
      <c r="C48" s="198"/>
      <c r="D48" s="20">
        <v>9607</v>
      </c>
      <c r="E48" s="63"/>
      <c r="F48" s="63"/>
      <c r="G48" s="45"/>
      <c r="H48" s="63"/>
      <c r="I48" s="45"/>
      <c r="J48" s="79">
        <f t="shared" si="1"/>
        <v>0</v>
      </c>
    </row>
    <row r="49" spans="2:10" ht="12.75" customHeight="1" x14ac:dyDescent="0.35">
      <c r="B49" s="197" t="s">
        <v>105</v>
      </c>
      <c r="C49" s="198"/>
      <c r="D49" s="20">
        <v>9610</v>
      </c>
      <c r="E49" s="63"/>
      <c r="F49" s="63"/>
      <c r="G49" s="45"/>
      <c r="H49" s="63"/>
      <c r="I49" s="45"/>
      <c r="J49" s="79">
        <f t="shared" si="1"/>
        <v>0</v>
      </c>
    </row>
    <row r="50" spans="2:10" ht="12.75" customHeight="1" x14ac:dyDescent="0.35">
      <c r="B50" s="197" t="s">
        <v>106</v>
      </c>
      <c r="C50" s="198"/>
      <c r="D50" s="20">
        <v>9611</v>
      </c>
      <c r="E50" s="63"/>
      <c r="F50" s="63"/>
      <c r="G50" s="45"/>
      <c r="H50" s="63"/>
      <c r="I50" s="45"/>
      <c r="J50" s="79">
        <f t="shared" si="1"/>
        <v>0</v>
      </c>
    </row>
    <row r="51" spans="2:10" ht="12.75" customHeight="1" x14ac:dyDescent="0.35">
      <c r="B51" s="197" t="s">
        <v>107</v>
      </c>
      <c r="C51" s="198"/>
      <c r="D51" s="20">
        <v>9612</v>
      </c>
      <c r="E51" s="63"/>
      <c r="F51" s="63"/>
      <c r="G51" s="45"/>
      <c r="H51" s="63"/>
      <c r="I51" s="45"/>
      <c r="J51" s="79">
        <f t="shared" si="1"/>
        <v>0</v>
      </c>
    </row>
    <row r="52" spans="2:10" ht="12.75" customHeight="1" x14ac:dyDescent="0.35">
      <c r="B52" s="197" t="s">
        <v>108</v>
      </c>
      <c r="C52" s="198"/>
      <c r="D52" s="20">
        <v>9613</v>
      </c>
      <c r="E52" s="63"/>
      <c r="F52" s="63"/>
      <c r="G52" s="45"/>
      <c r="H52" s="63"/>
      <c r="I52" s="45"/>
      <c r="J52" s="79">
        <f t="shared" si="1"/>
        <v>0</v>
      </c>
    </row>
    <row r="53" spans="2:10" ht="12.75" customHeight="1" x14ac:dyDescent="0.35">
      <c r="B53" s="197" t="s">
        <v>109</v>
      </c>
      <c r="C53" s="198"/>
      <c r="D53" s="20">
        <v>9614</v>
      </c>
      <c r="E53" s="63"/>
      <c r="F53" s="63"/>
      <c r="G53" s="45"/>
      <c r="H53" s="63"/>
      <c r="I53" s="45"/>
      <c r="J53" s="79">
        <f t="shared" si="1"/>
        <v>0</v>
      </c>
    </row>
    <row r="54" spans="2:10" ht="12.75" customHeight="1" x14ac:dyDescent="0.35">
      <c r="B54" s="197" t="s">
        <v>110</v>
      </c>
      <c r="C54" s="198"/>
      <c r="D54" s="20">
        <v>9600</v>
      </c>
      <c r="E54" s="63"/>
      <c r="F54" s="63"/>
      <c r="G54" s="45"/>
      <c r="H54" s="63"/>
      <c r="I54" s="45"/>
      <c r="J54" s="79">
        <f t="shared" si="1"/>
        <v>0</v>
      </c>
    </row>
    <row r="55" spans="2:10" ht="12.75" customHeight="1" x14ac:dyDescent="0.35">
      <c r="B55" s="174"/>
      <c r="C55" s="166"/>
      <c r="D55" s="150"/>
      <c r="E55" s="63"/>
      <c r="F55" s="63"/>
      <c r="G55" s="45"/>
      <c r="H55" s="63"/>
      <c r="I55" s="45"/>
      <c r="J55" s="79">
        <f t="shared" si="1"/>
        <v>0</v>
      </c>
    </row>
    <row r="56" spans="2:10" ht="12.75" customHeight="1" x14ac:dyDescent="0.35">
      <c r="B56" s="174"/>
      <c r="C56" s="166"/>
      <c r="D56" s="150"/>
      <c r="E56" s="63"/>
      <c r="F56" s="63"/>
      <c r="G56" s="45"/>
      <c r="H56" s="63"/>
      <c r="I56" s="45"/>
      <c r="J56" s="79">
        <f t="shared" si="1"/>
        <v>0</v>
      </c>
    </row>
    <row r="57" spans="2:10" ht="12.75" customHeight="1" x14ac:dyDescent="0.35">
      <c r="B57" s="174"/>
      <c r="C57" s="166"/>
      <c r="D57" s="150"/>
      <c r="E57" s="63"/>
      <c r="F57" s="63"/>
      <c r="G57" s="45"/>
      <c r="H57" s="63"/>
      <c r="I57" s="45"/>
      <c r="J57" s="79">
        <f>(E57+F57-H57)</f>
        <v>0</v>
      </c>
    </row>
    <row r="58" spans="2:10" ht="12.75" customHeight="1" x14ac:dyDescent="0.35">
      <c r="B58" s="174"/>
      <c r="C58" s="166"/>
      <c r="D58" s="150"/>
      <c r="E58" s="63"/>
      <c r="F58" s="63"/>
      <c r="G58" s="45"/>
      <c r="H58" s="63"/>
      <c r="I58" s="45"/>
      <c r="J58" s="79">
        <f t="shared" si="1"/>
        <v>0</v>
      </c>
    </row>
    <row r="59" spans="2:10" ht="12.75" customHeight="1" x14ac:dyDescent="0.35">
      <c r="B59" s="190" t="s">
        <v>46</v>
      </c>
      <c r="C59" s="191"/>
      <c r="D59" s="10"/>
      <c r="E59" s="107">
        <f>SUM(E42:E58)</f>
        <v>0</v>
      </c>
      <c r="F59" s="107">
        <f>SUM(F42:F58)</f>
        <v>0</v>
      </c>
      <c r="G59" s="109"/>
      <c r="H59" s="107">
        <f>SUM(H42:H58)</f>
        <v>0</v>
      </c>
      <c r="I59" s="46"/>
      <c r="J59" s="107">
        <f>SUM(J42:J58)</f>
        <v>0</v>
      </c>
    </row>
    <row r="60" spans="2:10" ht="2.65" customHeight="1" x14ac:dyDescent="0.35">
      <c r="B60" s="43"/>
      <c r="C60" s="12"/>
      <c r="D60" s="12"/>
      <c r="E60" s="110"/>
      <c r="F60" s="110"/>
      <c r="G60" s="110"/>
      <c r="H60" s="110"/>
      <c r="I60" s="47"/>
      <c r="J60" s="108"/>
    </row>
    <row r="61" spans="2:10" ht="13.15" x14ac:dyDescent="0.4">
      <c r="B61" s="180" t="s">
        <v>47</v>
      </c>
      <c r="C61" s="181"/>
      <c r="D61" s="181"/>
      <c r="E61" s="86">
        <f>(E38+E59)</f>
        <v>0</v>
      </c>
      <c r="F61" s="86">
        <f>(F38+F59)</f>
        <v>0</v>
      </c>
      <c r="G61" s="87"/>
      <c r="H61" s="86">
        <f>(H38+H59)</f>
        <v>0</v>
      </c>
      <c r="I61" s="49"/>
      <c r="J61" s="86">
        <f>(J38+J59)</f>
        <v>0</v>
      </c>
    </row>
    <row r="62" spans="2:10" ht="1.5" customHeight="1" x14ac:dyDescent="0.35">
      <c r="B62" s="13"/>
      <c r="C62" s="14"/>
      <c r="D62" s="14"/>
      <c r="E62" s="14"/>
      <c r="F62" s="14"/>
      <c r="G62" s="14"/>
      <c r="H62" s="14"/>
      <c r="I62" s="35"/>
      <c r="J62" s="62"/>
    </row>
    <row r="63" spans="2:10" ht="3.4" customHeight="1" x14ac:dyDescent="0.35">
      <c r="B63" s="195" t="s">
        <v>397</v>
      </c>
      <c r="I63" s="161" t="s">
        <v>399</v>
      </c>
      <c r="J63" s="161"/>
    </row>
    <row r="64" spans="2:10" s="61" customFormat="1" ht="11.25" customHeight="1" x14ac:dyDescent="0.45">
      <c r="B64" s="196"/>
      <c r="I64" s="162"/>
      <c r="J64" s="162"/>
    </row>
    <row r="65" spans="2:10" x14ac:dyDescent="0.35">
      <c r="B65" s="43"/>
      <c r="C65" s="12"/>
      <c r="D65" s="12"/>
      <c r="E65" s="12"/>
      <c r="F65" s="12"/>
      <c r="G65" s="12"/>
      <c r="H65" s="12"/>
      <c r="I65" s="37"/>
      <c r="J65" s="38"/>
    </row>
    <row r="66" spans="2:10" ht="13.15" x14ac:dyDescent="0.4">
      <c r="B66" s="36" t="s">
        <v>48</v>
      </c>
      <c r="C66" s="37"/>
      <c r="D66" s="37"/>
      <c r="E66" s="37"/>
      <c r="F66" s="37"/>
      <c r="G66" s="37"/>
      <c r="H66" s="37"/>
      <c r="I66" s="37"/>
      <c r="J66" s="38"/>
    </row>
    <row r="67" spans="2:10" ht="13.15" x14ac:dyDescent="0.4">
      <c r="B67" s="36"/>
      <c r="C67" s="37"/>
      <c r="D67" s="37"/>
      <c r="E67" s="37"/>
      <c r="F67" s="41"/>
      <c r="G67" s="41" t="s">
        <v>2</v>
      </c>
      <c r="H67" s="41"/>
      <c r="I67" s="41" t="s">
        <v>3</v>
      </c>
      <c r="J67" s="42"/>
    </row>
    <row r="68" spans="2:10" ht="13.15" x14ac:dyDescent="0.4">
      <c r="B68" s="13"/>
      <c r="C68" s="14"/>
      <c r="D68" s="14"/>
      <c r="E68" s="8" t="s">
        <v>49</v>
      </c>
      <c r="F68" s="8"/>
      <c r="G68" s="8" t="s">
        <v>50</v>
      </c>
      <c r="H68" s="8"/>
      <c r="I68" s="8" t="s">
        <v>50</v>
      </c>
      <c r="J68" s="9" t="s">
        <v>43</v>
      </c>
    </row>
    <row r="69" spans="2:10" x14ac:dyDescent="0.35">
      <c r="B69" s="170" t="s">
        <v>51</v>
      </c>
      <c r="C69" s="170"/>
      <c r="D69" s="10"/>
      <c r="E69" s="128"/>
      <c r="F69" s="10"/>
      <c r="G69" s="79">
        <f>-E69</f>
        <v>0</v>
      </c>
      <c r="H69" s="77"/>
      <c r="I69" s="77"/>
      <c r="J69" s="125">
        <f>(E69+G69)</f>
        <v>0</v>
      </c>
    </row>
    <row r="70" spans="2:10" x14ac:dyDescent="0.35">
      <c r="B70" s="170" t="s">
        <v>52</v>
      </c>
      <c r="C70" s="170"/>
      <c r="D70" s="10"/>
      <c r="E70" s="128"/>
      <c r="F70" s="10"/>
      <c r="G70" s="77"/>
      <c r="H70" s="77"/>
      <c r="I70" s="79">
        <f>-E70</f>
        <v>0</v>
      </c>
      <c r="J70" s="125">
        <f>(E70+I70)</f>
        <v>0</v>
      </c>
    </row>
    <row r="71" spans="2:10" x14ac:dyDescent="0.35">
      <c r="B71" s="43"/>
      <c r="C71" s="12"/>
      <c r="D71" s="12"/>
      <c r="E71" s="12"/>
      <c r="F71" s="12"/>
      <c r="G71" s="89"/>
      <c r="H71" s="89"/>
      <c r="I71" s="89"/>
      <c r="J71" s="126"/>
    </row>
    <row r="72" spans="2:10" x14ac:dyDescent="0.35">
      <c r="B72" s="50" t="s">
        <v>53</v>
      </c>
      <c r="C72" s="37"/>
      <c r="D72" s="37"/>
      <c r="E72" s="79">
        <f>E70-E69</f>
        <v>0</v>
      </c>
      <c r="F72" s="10"/>
      <c r="G72" s="79">
        <f>G70-G69</f>
        <v>0</v>
      </c>
      <c r="H72" s="77"/>
      <c r="I72" s="79">
        <f>(I70-I69)</f>
        <v>0</v>
      </c>
      <c r="J72" s="125">
        <f>(J70-J39)</f>
        <v>0</v>
      </c>
    </row>
    <row r="73" spans="2:10" x14ac:dyDescent="0.35">
      <c r="B73" s="13"/>
      <c r="C73" s="14"/>
      <c r="D73" s="14"/>
      <c r="E73" s="14"/>
      <c r="F73" s="14"/>
      <c r="G73" s="14"/>
      <c r="H73" s="14"/>
      <c r="I73" s="14"/>
      <c r="J73" s="34"/>
    </row>
    <row r="74" spans="2:10" ht="9" customHeight="1" x14ac:dyDescent="0.35"/>
    <row r="75" spans="2:10" ht="9" customHeight="1" x14ac:dyDescent="0.35"/>
    <row r="76" spans="2:10" ht="13.15" x14ac:dyDescent="0.4">
      <c r="B76" s="11" t="s">
        <v>54</v>
      </c>
      <c r="C76" s="12"/>
      <c r="D76" s="12"/>
      <c r="E76" s="12"/>
      <c r="F76" s="12"/>
      <c r="G76" s="12"/>
      <c r="H76" s="12"/>
      <c r="I76" s="12"/>
      <c r="J76" s="32"/>
    </row>
    <row r="77" spans="2:10" x14ac:dyDescent="0.35">
      <c r="B77" s="13"/>
      <c r="C77" s="14"/>
      <c r="D77" s="14"/>
      <c r="E77" s="14"/>
      <c r="F77" s="14"/>
      <c r="G77" s="14"/>
      <c r="H77" s="14"/>
      <c r="I77" s="14"/>
      <c r="J77" s="34"/>
    </row>
    <row r="78" spans="2:10" ht="13.15" x14ac:dyDescent="0.4">
      <c r="B78" s="2" t="s">
        <v>417</v>
      </c>
      <c r="C78" s="3"/>
      <c r="D78" s="4" t="s">
        <v>462</v>
      </c>
      <c r="E78" s="4"/>
      <c r="F78" s="4" t="s">
        <v>2</v>
      </c>
      <c r="G78" s="4" t="s">
        <v>3</v>
      </c>
      <c r="H78" s="4" t="s">
        <v>3</v>
      </c>
      <c r="I78" s="4" t="s">
        <v>2</v>
      </c>
      <c r="J78" s="5"/>
    </row>
    <row r="79" spans="2:10" ht="13.15" x14ac:dyDescent="0.4">
      <c r="B79" s="6" t="s">
        <v>55</v>
      </c>
      <c r="C79" s="7"/>
      <c r="D79" s="8" t="s">
        <v>39</v>
      </c>
      <c r="E79" s="8" t="s">
        <v>49</v>
      </c>
      <c r="F79" s="15" t="s">
        <v>56</v>
      </c>
      <c r="G79" s="15" t="s">
        <v>58</v>
      </c>
      <c r="H79" s="15" t="s">
        <v>57</v>
      </c>
      <c r="I79" s="15" t="s">
        <v>59</v>
      </c>
      <c r="J79" s="9" t="s">
        <v>43</v>
      </c>
    </row>
    <row r="80" spans="2:10" ht="12.75" customHeight="1" x14ac:dyDescent="0.35">
      <c r="B80" s="194" t="s">
        <v>459</v>
      </c>
      <c r="C80" s="170"/>
      <c r="D80" s="137">
        <v>586</v>
      </c>
      <c r="E80" s="63"/>
      <c r="F80" s="63"/>
      <c r="G80" s="63"/>
      <c r="H80" s="63"/>
      <c r="I80" s="63"/>
      <c r="J80" s="79">
        <f>E80+F80+G80-H80-I80</f>
        <v>0</v>
      </c>
    </row>
    <row r="81" spans="2:10" ht="12.75" customHeight="1" x14ac:dyDescent="0.35">
      <c r="B81" s="168"/>
      <c r="C81" s="168"/>
      <c r="D81" s="137" t="str">
        <f>IF(ISBLANK(B81),"",VLOOKUP(B81,'Tax Codes'!$A$305:$B$606,2,FALSE))</f>
        <v/>
      </c>
      <c r="E81" s="63"/>
      <c r="F81" s="63"/>
      <c r="G81" s="63"/>
      <c r="H81" s="63"/>
      <c r="I81" s="63"/>
      <c r="J81" s="79">
        <f t="shared" ref="J81:J99" si="2">E81+F81+G81-H81-I81</f>
        <v>0</v>
      </c>
    </row>
    <row r="82" spans="2:10" ht="12.75" customHeight="1" x14ac:dyDescent="0.35">
      <c r="B82" s="168"/>
      <c r="C82" s="168"/>
      <c r="D82" s="137" t="str">
        <f>IF(ISBLANK(B82),"",VLOOKUP(B82,'Tax Codes'!$A$305:$B$606,2,FALSE))</f>
        <v/>
      </c>
      <c r="E82" s="63"/>
      <c r="F82" s="63"/>
      <c r="G82" s="63"/>
      <c r="H82" s="63"/>
      <c r="I82" s="63"/>
      <c r="J82" s="79">
        <f t="shared" si="2"/>
        <v>0</v>
      </c>
    </row>
    <row r="83" spans="2:10" ht="12.75" customHeight="1" x14ac:dyDescent="0.35">
      <c r="B83" s="168"/>
      <c r="C83" s="168"/>
      <c r="D83" s="137" t="str">
        <f>IF(ISBLANK(B83),"",VLOOKUP(B83,'Tax Codes'!$A$305:$B$606,2,FALSE))</f>
        <v/>
      </c>
      <c r="E83" s="63"/>
      <c r="F83" s="63"/>
      <c r="G83" s="63"/>
      <c r="H83" s="63"/>
      <c r="I83" s="63"/>
      <c r="J83" s="79">
        <f t="shared" si="2"/>
        <v>0</v>
      </c>
    </row>
    <row r="84" spans="2:10" ht="12.75" customHeight="1" x14ac:dyDescent="0.35">
      <c r="B84" s="168"/>
      <c r="C84" s="168"/>
      <c r="D84" s="137" t="str">
        <f>IF(ISBLANK(B84),"",VLOOKUP(B84,'Tax Codes'!$A$305:$B$606,2,FALSE))</f>
        <v/>
      </c>
      <c r="E84" s="63"/>
      <c r="F84" s="63"/>
      <c r="G84" s="63"/>
      <c r="H84" s="63"/>
      <c r="I84" s="63"/>
      <c r="J84" s="79">
        <f t="shared" si="2"/>
        <v>0</v>
      </c>
    </row>
    <row r="85" spans="2:10" ht="12.75" customHeight="1" x14ac:dyDescent="0.35">
      <c r="B85" s="168"/>
      <c r="C85" s="168"/>
      <c r="D85" s="137" t="str">
        <f>IF(ISBLANK(B85),"",VLOOKUP(B85,'Tax Codes'!$A$305:$B$606,2,FALSE))</f>
        <v/>
      </c>
      <c r="E85" s="63"/>
      <c r="F85" s="63"/>
      <c r="G85" s="63"/>
      <c r="H85" s="63"/>
      <c r="I85" s="63"/>
      <c r="J85" s="79">
        <f t="shared" si="2"/>
        <v>0</v>
      </c>
    </row>
    <row r="86" spans="2:10" ht="12.75" customHeight="1" x14ac:dyDescent="0.35">
      <c r="B86" s="168"/>
      <c r="C86" s="168"/>
      <c r="D86" s="137" t="str">
        <f>IF(ISBLANK(B86),"",VLOOKUP(B86,'Tax Codes'!$A$305:$B$606,2,FALSE))</f>
        <v/>
      </c>
      <c r="E86" s="63"/>
      <c r="F86" s="63"/>
      <c r="G86" s="63"/>
      <c r="H86" s="63"/>
      <c r="I86" s="63"/>
      <c r="J86" s="79">
        <f t="shared" si="2"/>
        <v>0</v>
      </c>
    </row>
    <row r="87" spans="2:10" ht="12.75" customHeight="1" x14ac:dyDescent="0.35">
      <c r="B87" s="168"/>
      <c r="C87" s="168"/>
      <c r="D87" s="137" t="str">
        <f>IF(ISBLANK(B87),"",VLOOKUP(B87,'Tax Codes'!$A$305:$B$606,2,FALSE))</f>
        <v/>
      </c>
      <c r="E87" s="63"/>
      <c r="F87" s="63"/>
      <c r="G87" s="63"/>
      <c r="H87" s="63"/>
      <c r="I87" s="63"/>
      <c r="J87" s="79">
        <f t="shared" si="2"/>
        <v>0</v>
      </c>
    </row>
    <row r="88" spans="2:10" ht="12.75" customHeight="1" x14ac:dyDescent="0.35">
      <c r="B88" s="168"/>
      <c r="C88" s="168"/>
      <c r="D88" s="137" t="str">
        <f>IF(ISBLANK(B88),"",VLOOKUP(B88,'Tax Codes'!$A$305:$B$606,2,FALSE))</f>
        <v/>
      </c>
      <c r="E88" s="63"/>
      <c r="F88" s="63"/>
      <c r="G88" s="63"/>
      <c r="H88" s="63"/>
      <c r="I88" s="63"/>
      <c r="J88" s="79">
        <f t="shared" si="2"/>
        <v>0</v>
      </c>
    </row>
    <row r="89" spans="2:10" ht="12.75" customHeight="1" x14ac:dyDescent="0.35">
      <c r="B89" s="168"/>
      <c r="C89" s="168"/>
      <c r="D89" s="137" t="str">
        <f>IF(ISBLANK(B89),"",VLOOKUP(B89,'Tax Codes'!$A$305:$B$606,2,FALSE))</f>
        <v/>
      </c>
      <c r="E89" s="63"/>
      <c r="F89" s="63"/>
      <c r="G89" s="63"/>
      <c r="H89" s="63"/>
      <c r="I89" s="63"/>
      <c r="J89" s="79">
        <f t="shared" si="2"/>
        <v>0</v>
      </c>
    </row>
    <row r="90" spans="2:10" ht="12.75" customHeight="1" x14ac:dyDescent="0.35">
      <c r="B90" s="168"/>
      <c r="C90" s="168"/>
      <c r="D90" s="137" t="str">
        <f>IF(ISBLANK(B90),"",VLOOKUP(B90,'Tax Codes'!$A$305:$B$606,2,FALSE))</f>
        <v/>
      </c>
      <c r="E90" s="63"/>
      <c r="F90" s="63"/>
      <c r="G90" s="63"/>
      <c r="H90" s="63"/>
      <c r="I90" s="63"/>
      <c r="J90" s="79">
        <f t="shared" si="2"/>
        <v>0</v>
      </c>
    </row>
    <row r="91" spans="2:10" ht="12.75" customHeight="1" x14ac:dyDescent="0.35">
      <c r="B91" s="168"/>
      <c r="C91" s="168"/>
      <c r="D91" s="137" t="str">
        <f>IF(ISBLANK(B91),"",VLOOKUP(B91,'Tax Codes'!$A$305:$B$606,2,FALSE))</f>
        <v/>
      </c>
      <c r="E91" s="63"/>
      <c r="F91" s="63"/>
      <c r="G91" s="63"/>
      <c r="H91" s="63"/>
      <c r="I91" s="63"/>
      <c r="J91" s="79">
        <f t="shared" si="2"/>
        <v>0</v>
      </c>
    </row>
    <row r="92" spans="2:10" ht="12.75" customHeight="1" x14ac:dyDescent="0.35">
      <c r="B92" s="168"/>
      <c r="C92" s="168"/>
      <c r="D92" s="137" t="str">
        <f>IF(ISBLANK(B92),"",VLOOKUP(B92,'Tax Codes'!$A$305:$B$606,2,FALSE))</f>
        <v/>
      </c>
      <c r="E92" s="63"/>
      <c r="F92" s="63"/>
      <c r="G92" s="63"/>
      <c r="H92" s="63"/>
      <c r="I92" s="63"/>
      <c r="J92" s="79">
        <f t="shared" si="2"/>
        <v>0</v>
      </c>
    </row>
    <row r="93" spans="2:10" ht="12.75" customHeight="1" x14ac:dyDescent="0.35">
      <c r="B93" s="168"/>
      <c r="C93" s="168"/>
      <c r="D93" s="137" t="str">
        <f>IF(ISBLANK(B93),"",VLOOKUP(B93,'Tax Codes'!$A$305:$B$606,2,FALSE))</f>
        <v/>
      </c>
      <c r="E93" s="63"/>
      <c r="F93" s="63"/>
      <c r="G93" s="63"/>
      <c r="H93" s="63"/>
      <c r="I93" s="63"/>
      <c r="J93" s="79">
        <f t="shared" si="2"/>
        <v>0</v>
      </c>
    </row>
    <row r="94" spans="2:10" ht="12.75" customHeight="1" x14ac:dyDescent="0.35">
      <c r="B94" s="168"/>
      <c r="C94" s="168"/>
      <c r="D94" s="137" t="str">
        <f>IF(ISBLANK(B94),"",VLOOKUP(B94,'Tax Codes'!$A$305:$B$606,2,FALSE))</f>
        <v/>
      </c>
      <c r="E94" s="63"/>
      <c r="F94" s="63"/>
      <c r="G94" s="63"/>
      <c r="H94" s="63"/>
      <c r="I94" s="63"/>
      <c r="J94" s="79">
        <f t="shared" si="2"/>
        <v>0</v>
      </c>
    </row>
    <row r="95" spans="2:10" ht="12.75" customHeight="1" x14ac:dyDescent="0.35">
      <c r="B95" s="168"/>
      <c r="C95" s="168"/>
      <c r="D95" s="137" t="str">
        <f>IF(ISBLANK(B95),"",VLOOKUP(B95,'Tax Codes'!$A$305:$B$606,2,FALSE))</f>
        <v/>
      </c>
      <c r="E95" s="63"/>
      <c r="F95" s="63"/>
      <c r="G95" s="63"/>
      <c r="H95" s="63"/>
      <c r="I95" s="63"/>
      <c r="J95" s="79">
        <f t="shared" si="2"/>
        <v>0</v>
      </c>
    </row>
    <row r="96" spans="2:10" ht="12.75" customHeight="1" x14ac:dyDescent="0.35">
      <c r="B96" s="168"/>
      <c r="C96" s="168"/>
      <c r="D96" s="137" t="str">
        <f>IF(ISBLANK(B96),"",VLOOKUP(B96,'Tax Codes'!$A$305:$B$606,2,FALSE))</f>
        <v/>
      </c>
      <c r="E96" s="63"/>
      <c r="F96" s="63"/>
      <c r="G96" s="63"/>
      <c r="H96" s="63"/>
      <c r="I96" s="63"/>
      <c r="J96" s="79">
        <f t="shared" si="2"/>
        <v>0</v>
      </c>
    </row>
    <row r="97" spans="2:10" ht="12.75" customHeight="1" x14ac:dyDescent="0.35">
      <c r="B97" s="168"/>
      <c r="C97" s="168"/>
      <c r="D97" s="137" t="str">
        <f>IF(ISBLANK(B97),"",VLOOKUP(B97,'Tax Codes'!$A$305:$B$606,2,FALSE))</f>
        <v/>
      </c>
      <c r="E97" s="63"/>
      <c r="F97" s="63"/>
      <c r="G97" s="63"/>
      <c r="H97" s="63"/>
      <c r="I97" s="63"/>
      <c r="J97" s="79">
        <f t="shared" si="2"/>
        <v>0</v>
      </c>
    </row>
    <row r="98" spans="2:10" ht="12.75" customHeight="1" x14ac:dyDescent="0.35">
      <c r="B98" s="168"/>
      <c r="C98" s="168"/>
      <c r="D98" s="137" t="str">
        <f>IF(ISBLANK(B98),"",VLOOKUP(B98,'Tax Codes'!$A$305:$B$606,2,FALSE))</f>
        <v/>
      </c>
      <c r="E98" s="63"/>
      <c r="F98" s="63"/>
      <c r="G98" s="63"/>
      <c r="H98" s="63"/>
      <c r="I98" s="63"/>
      <c r="J98" s="79">
        <f t="shared" si="2"/>
        <v>0</v>
      </c>
    </row>
    <row r="99" spans="2:10" ht="12.75" customHeight="1" x14ac:dyDescent="0.35">
      <c r="B99" s="168"/>
      <c r="C99" s="168"/>
      <c r="D99" s="137" t="str">
        <f>IF(ISBLANK(B99),"",VLOOKUP(B99,'Tax Codes'!$A$305:$B$606,2,FALSE))</f>
        <v/>
      </c>
      <c r="E99" s="63"/>
      <c r="F99" s="63"/>
      <c r="G99" s="63"/>
      <c r="H99" s="63"/>
      <c r="I99" s="63"/>
      <c r="J99" s="79">
        <f t="shared" si="2"/>
        <v>0</v>
      </c>
    </row>
    <row r="100" spans="2:10" ht="12.75" customHeight="1" x14ac:dyDescent="0.35">
      <c r="B100" s="190" t="s">
        <v>60</v>
      </c>
      <c r="C100" s="191"/>
      <c r="D100" s="10"/>
      <c r="E100" s="79">
        <f t="shared" ref="E100:J100" si="3">SUM(E80:E99)</f>
        <v>0</v>
      </c>
      <c r="F100" s="79">
        <f t="shared" si="3"/>
        <v>0</v>
      </c>
      <c r="G100" s="79">
        <f t="shared" si="3"/>
        <v>0</v>
      </c>
      <c r="H100" s="79">
        <f t="shared" si="3"/>
        <v>0</v>
      </c>
      <c r="I100" s="79">
        <f t="shared" si="3"/>
        <v>0</v>
      </c>
      <c r="J100" s="79">
        <f t="shared" si="3"/>
        <v>0</v>
      </c>
    </row>
    <row r="101" spans="2:10" x14ac:dyDescent="0.35"/>
    <row r="102" spans="2:10" ht="13.15" x14ac:dyDescent="0.4">
      <c r="B102" s="2"/>
      <c r="C102" s="3"/>
      <c r="D102" s="4"/>
      <c r="E102" s="4"/>
      <c r="F102" s="4" t="s">
        <v>2</v>
      </c>
      <c r="G102" s="4" t="s">
        <v>3</v>
      </c>
      <c r="H102" s="4" t="s">
        <v>3</v>
      </c>
      <c r="I102" s="4" t="s">
        <v>2</v>
      </c>
      <c r="J102" s="5"/>
    </row>
    <row r="103" spans="2:10" ht="13.15" x14ac:dyDescent="0.4">
      <c r="B103" s="6" t="s">
        <v>61</v>
      </c>
      <c r="C103" s="7"/>
      <c r="D103" s="8" t="s">
        <v>45</v>
      </c>
      <c r="E103" s="8" t="s">
        <v>49</v>
      </c>
      <c r="F103" s="15" t="s">
        <v>84</v>
      </c>
      <c r="G103" s="15" t="s">
        <v>86</v>
      </c>
      <c r="H103" s="15" t="s">
        <v>85</v>
      </c>
      <c r="I103" s="15" t="s">
        <v>87</v>
      </c>
      <c r="J103" s="16" t="s">
        <v>62</v>
      </c>
    </row>
    <row r="104" spans="2:10" ht="12.75" customHeight="1" x14ac:dyDescent="0.35">
      <c r="B104" s="190" t="s">
        <v>114</v>
      </c>
      <c r="C104" s="191"/>
      <c r="D104" s="20">
        <v>9661</v>
      </c>
      <c r="E104" s="63"/>
      <c r="F104" s="63"/>
      <c r="G104" s="63"/>
      <c r="H104" s="63"/>
      <c r="I104" s="63"/>
      <c r="J104" s="79">
        <f>(E104+F104+G104-H104-I104)</f>
        <v>0</v>
      </c>
    </row>
    <row r="105" spans="2:10" ht="12.75" customHeight="1" x14ac:dyDescent="0.35">
      <c r="B105" s="190" t="s">
        <v>115</v>
      </c>
      <c r="C105" s="191"/>
      <c r="D105" s="20">
        <v>9662</v>
      </c>
      <c r="E105" s="63"/>
      <c r="F105" s="63"/>
      <c r="G105" s="63"/>
      <c r="H105" s="63"/>
      <c r="I105" s="63"/>
      <c r="J105" s="79">
        <f t="shared" ref="J105:J118" si="4">(E105+F105+G105-H105-I105)</f>
        <v>0</v>
      </c>
    </row>
    <row r="106" spans="2:10" ht="12.75" customHeight="1" x14ac:dyDescent="0.35">
      <c r="B106" s="190" t="s">
        <v>116</v>
      </c>
      <c r="C106" s="191"/>
      <c r="D106" s="20">
        <v>9663</v>
      </c>
      <c r="E106" s="63"/>
      <c r="F106" s="63"/>
      <c r="G106" s="63"/>
      <c r="H106" s="63"/>
      <c r="I106" s="63"/>
      <c r="J106" s="79">
        <f t="shared" si="4"/>
        <v>0</v>
      </c>
    </row>
    <row r="107" spans="2:10" ht="12.75" customHeight="1" x14ac:dyDescent="0.35">
      <c r="B107" s="190" t="s">
        <v>117</v>
      </c>
      <c r="C107" s="191"/>
      <c r="D107" s="20">
        <v>9665</v>
      </c>
      <c r="E107" s="63"/>
      <c r="F107" s="63"/>
      <c r="G107" s="63"/>
      <c r="H107" s="63"/>
      <c r="I107" s="63"/>
      <c r="J107" s="79">
        <f t="shared" si="4"/>
        <v>0</v>
      </c>
    </row>
    <row r="108" spans="2:10" ht="12.75" customHeight="1" x14ac:dyDescent="0.35">
      <c r="B108" s="190" t="s">
        <v>118</v>
      </c>
      <c r="C108" s="191"/>
      <c r="D108" s="20">
        <v>9713</v>
      </c>
      <c r="E108" s="63"/>
      <c r="F108" s="63"/>
      <c r="G108" s="63"/>
      <c r="H108" s="63"/>
      <c r="I108" s="63"/>
      <c r="J108" s="79">
        <f t="shared" si="4"/>
        <v>0</v>
      </c>
    </row>
    <row r="109" spans="2:10" ht="12.75" customHeight="1" x14ac:dyDescent="0.35">
      <c r="B109" s="190" t="s">
        <v>119</v>
      </c>
      <c r="C109" s="191"/>
      <c r="D109" s="20">
        <v>9714</v>
      </c>
      <c r="E109" s="63"/>
      <c r="F109" s="63"/>
      <c r="G109" s="63"/>
      <c r="H109" s="63"/>
      <c r="I109" s="63"/>
      <c r="J109" s="79">
        <f t="shared" si="4"/>
        <v>0</v>
      </c>
    </row>
    <row r="110" spans="2:10" ht="12.75" customHeight="1" x14ac:dyDescent="0.35">
      <c r="B110" s="190" t="s">
        <v>120</v>
      </c>
      <c r="C110" s="191"/>
      <c r="D110" s="20">
        <v>9764</v>
      </c>
      <c r="E110" s="63"/>
      <c r="F110" s="63"/>
      <c r="G110" s="63"/>
      <c r="H110" s="63"/>
      <c r="I110" s="63"/>
      <c r="J110" s="79">
        <f t="shared" si="4"/>
        <v>0</v>
      </c>
    </row>
    <row r="111" spans="2:10" ht="12.75" customHeight="1" x14ac:dyDescent="0.35">
      <c r="B111" s="190" t="s">
        <v>121</v>
      </c>
      <c r="C111" s="191"/>
      <c r="D111" s="20">
        <v>9799</v>
      </c>
      <c r="E111" s="63"/>
      <c r="F111" s="63"/>
      <c r="G111" s="63"/>
      <c r="H111" s="63"/>
      <c r="I111" s="63"/>
      <c r="J111" s="79">
        <f t="shared" si="4"/>
        <v>0</v>
      </c>
    </row>
    <row r="112" spans="2:10" ht="12.75" customHeight="1" x14ac:dyDescent="0.35">
      <c r="B112" s="190" t="s">
        <v>122</v>
      </c>
      <c r="C112" s="191"/>
      <c r="D112" s="20">
        <v>9801</v>
      </c>
      <c r="E112" s="63"/>
      <c r="F112" s="63"/>
      <c r="G112" s="63"/>
      <c r="H112" s="63"/>
      <c r="I112" s="63"/>
      <c r="J112" s="79">
        <f t="shared" si="4"/>
        <v>0</v>
      </c>
    </row>
    <row r="113" spans="2:10" ht="12.75" customHeight="1" x14ac:dyDescent="0.35">
      <c r="B113" s="190" t="s">
        <v>123</v>
      </c>
      <c r="C113" s="191"/>
      <c r="D113" s="20">
        <v>9802</v>
      </c>
      <c r="E113" s="63"/>
      <c r="F113" s="63"/>
      <c r="G113" s="63"/>
      <c r="H113" s="63"/>
      <c r="I113" s="63"/>
      <c r="J113" s="79">
        <f t="shared" si="4"/>
        <v>0</v>
      </c>
    </row>
    <row r="114" spans="2:10" ht="12.75" customHeight="1" x14ac:dyDescent="0.35">
      <c r="B114" s="190" t="s">
        <v>124</v>
      </c>
      <c r="C114" s="191"/>
      <c r="D114" s="20">
        <v>9815</v>
      </c>
      <c r="E114" s="63"/>
      <c r="F114" s="63"/>
      <c r="G114" s="63"/>
      <c r="H114" s="63"/>
      <c r="I114" s="63"/>
      <c r="J114" s="79">
        <f t="shared" si="4"/>
        <v>0</v>
      </c>
    </row>
    <row r="115" spans="2:10" ht="12.75" customHeight="1" x14ac:dyDescent="0.35">
      <c r="B115" s="190" t="s">
        <v>125</v>
      </c>
      <c r="C115" s="191"/>
      <c r="D115" s="20">
        <v>9822</v>
      </c>
      <c r="E115" s="63"/>
      <c r="F115" s="63"/>
      <c r="G115" s="63"/>
      <c r="H115" s="63"/>
      <c r="I115" s="63"/>
      <c r="J115" s="79">
        <f t="shared" si="4"/>
        <v>0</v>
      </c>
    </row>
    <row r="116" spans="2:10" ht="12.75" customHeight="1" x14ac:dyDescent="0.35">
      <c r="B116" s="190" t="s">
        <v>126</v>
      </c>
      <c r="C116" s="191"/>
      <c r="D116" s="20">
        <v>9836</v>
      </c>
      <c r="E116" s="63"/>
      <c r="F116" s="63"/>
      <c r="G116" s="63"/>
      <c r="H116" s="63"/>
      <c r="I116" s="63"/>
      <c r="J116" s="79">
        <f t="shared" si="4"/>
        <v>0</v>
      </c>
    </row>
    <row r="117" spans="2:10" ht="12.75" customHeight="1" x14ac:dyDescent="0.35">
      <c r="B117" s="190" t="s">
        <v>127</v>
      </c>
      <c r="C117" s="191"/>
      <c r="D117" s="20">
        <v>9953</v>
      </c>
      <c r="E117" s="63"/>
      <c r="F117" s="63"/>
      <c r="G117" s="63"/>
      <c r="H117" s="63"/>
      <c r="I117" s="63"/>
      <c r="J117" s="79">
        <f t="shared" si="4"/>
        <v>0</v>
      </c>
    </row>
    <row r="118" spans="2:10" ht="12.75" customHeight="1" x14ac:dyDescent="0.35">
      <c r="B118" s="174"/>
      <c r="C118" s="166"/>
      <c r="D118" s="151"/>
      <c r="E118" s="63"/>
      <c r="F118" s="63"/>
      <c r="G118" s="63"/>
      <c r="H118" s="63"/>
      <c r="I118" s="63"/>
      <c r="J118" s="79">
        <f t="shared" si="4"/>
        <v>0</v>
      </c>
    </row>
    <row r="119" spans="2:10" ht="12.75" customHeight="1" x14ac:dyDescent="0.35">
      <c r="B119" s="174"/>
      <c r="C119" s="166"/>
      <c r="D119" s="152"/>
      <c r="E119" s="63"/>
      <c r="F119" s="63"/>
      <c r="G119" s="63"/>
      <c r="H119" s="63"/>
      <c r="I119" s="63"/>
      <c r="J119" s="79">
        <f>(E119+F119+G119-H119-I119)</f>
        <v>0</v>
      </c>
    </row>
    <row r="120" spans="2:10" ht="12.75" customHeight="1" x14ac:dyDescent="0.35">
      <c r="B120" s="174"/>
      <c r="C120" s="166"/>
      <c r="D120" s="151"/>
      <c r="E120" s="63"/>
      <c r="F120" s="63"/>
      <c r="G120" s="63"/>
      <c r="H120" s="63"/>
      <c r="I120" s="63"/>
      <c r="J120" s="79">
        <f>(E120+F120+G120-H120-I120)</f>
        <v>0</v>
      </c>
    </row>
    <row r="121" spans="2:10" ht="12.75" customHeight="1" x14ac:dyDescent="0.35">
      <c r="B121" s="190" t="s">
        <v>63</v>
      </c>
      <c r="C121" s="191"/>
      <c r="D121" s="10"/>
      <c r="E121" s="79">
        <f t="shared" ref="E121:J121" si="5">SUM(E104:E120)</f>
        <v>0</v>
      </c>
      <c r="F121" s="79">
        <f t="shared" si="5"/>
        <v>0</v>
      </c>
      <c r="G121" s="79">
        <f t="shared" si="5"/>
        <v>0</v>
      </c>
      <c r="H121" s="79">
        <f t="shared" si="5"/>
        <v>0</v>
      </c>
      <c r="I121" s="79">
        <f t="shared" si="5"/>
        <v>0</v>
      </c>
      <c r="J121" s="79">
        <f t="shared" si="5"/>
        <v>0</v>
      </c>
    </row>
    <row r="122" spans="2:10" x14ac:dyDescent="0.35"/>
    <row r="123" spans="2:10" ht="13.15" x14ac:dyDescent="0.4">
      <c r="B123" s="2"/>
      <c r="C123" s="3"/>
      <c r="D123" s="4"/>
      <c r="E123" s="4"/>
      <c r="F123" s="4" t="s">
        <v>2</v>
      </c>
      <c r="G123" s="4" t="s">
        <v>3</v>
      </c>
      <c r="H123" s="4" t="s">
        <v>3</v>
      </c>
      <c r="I123" s="4" t="s">
        <v>2</v>
      </c>
      <c r="J123" s="5"/>
    </row>
    <row r="124" spans="2:10" ht="13.15" x14ac:dyDescent="0.4">
      <c r="B124" s="6" t="s">
        <v>64</v>
      </c>
      <c r="C124" s="7"/>
      <c r="D124" s="8" t="s">
        <v>45</v>
      </c>
      <c r="E124" s="8" t="s">
        <v>49</v>
      </c>
      <c r="F124" s="15" t="s">
        <v>88</v>
      </c>
      <c r="G124" s="15" t="s">
        <v>89</v>
      </c>
      <c r="H124" s="15" t="s">
        <v>85</v>
      </c>
      <c r="I124" s="15" t="s">
        <v>87</v>
      </c>
      <c r="J124" s="16" t="s">
        <v>62</v>
      </c>
    </row>
    <row r="125" spans="2:10" ht="12.75" customHeight="1" x14ac:dyDescent="0.35">
      <c r="B125" s="170" t="s">
        <v>128</v>
      </c>
      <c r="C125" s="170"/>
      <c r="D125" s="138">
        <v>9760</v>
      </c>
      <c r="E125" s="63"/>
      <c r="F125" s="63"/>
      <c r="G125" s="63"/>
      <c r="H125" s="63"/>
      <c r="I125" s="63"/>
      <c r="J125" s="79">
        <f>(E125+F125+G125-H125-I125)</f>
        <v>0</v>
      </c>
    </row>
    <row r="126" spans="2:10" ht="12.75" customHeight="1" x14ac:dyDescent="0.35">
      <c r="B126" s="170" t="s">
        <v>129</v>
      </c>
      <c r="C126" s="170"/>
      <c r="D126" s="138">
        <v>9765</v>
      </c>
      <c r="E126" s="63"/>
      <c r="F126" s="63"/>
      <c r="G126" s="63"/>
      <c r="H126" s="63"/>
      <c r="I126" s="63"/>
      <c r="J126" s="79">
        <f t="shared" ref="J126:J154" si="6">(E126+F126+G126-H126-I126)</f>
        <v>0</v>
      </c>
    </row>
    <row r="127" spans="2:10" ht="12.75" customHeight="1" x14ac:dyDescent="0.35">
      <c r="B127" s="170" t="s">
        <v>130</v>
      </c>
      <c r="C127" s="170"/>
      <c r="D127" s="138">
        <v>9792</v>
      </c>
      <c r="E127" s="63"/>
      <c r="F127" s="63"/>
      <c r="G127" s="63"/>
      <c r="H127" s="63"/>
      <c r="I127" s="63"/>
      <c r="J127" s="79">
        <f t="shared" si="6"/>
        <v>0</v>
      </c>
    </row>
    <row r="128" spans="2:10" ht="12.75" customHeight="1" x14ac:dyDescent="0.35">
      <c r="B128" s="170" t="s">
        <v>131</v>
      </c>
      <c r="C128" s="170"/>
      <c r="D128" s="138">
        <v>9795</v>
      </c>
      <c r="E128" s="63"/>
      <c r="F128" s="63"/>
      <c r="G128" s="63"/>
      <c r="H128" s="63"/>
      <c r="I128" s="63"/>
      <c r="J128" s="79">
        <f t="shared" si="6"/>
        <v>0</v>
      </c>
    </row>
    <row r="129" spans="2:10" ht="12.75" customHeight="1" x14ac:dyDescent="0.35">
      <c r="B129" s="170" t="s">
        <v>132</v>
      </c>
      <c r="C129" s="170"/>
      <c r="D129" s="138">
        <v>9796</v>
      </c>
      <c r="E129" s="63"/>
      <c r="F129" s="63"/>
      <c r="G129" s="63"/>
      <c r="H129" s="63"/>
      <c r="I129" s="63"/>
      <c r="J129" s="79">
        <f t="shared" si="6"/>
        <v>0</v>
      </c>
    </row>
    <row r="130" spans="2:10" ht="12.75" customHeight="1" x14ac:dyDescent="0.35">
      <c r="B130" s="170" t="s">
        <v>102</v>
      </c>
      <c r="C130" s="170"/>
      <c r="D130" s="138">
        <v>9798</v>
      </c>
      <c r="E130" s="63"/>
      <c r="F130" s="63"/>
      <c r="G130" s="63"/>
      <c r="H130" s="63"/>
      <c r="I130" s="63"/>
      <c r="J130" s="79">
        <f t="shared" si="6"/>
        <v>0</v>
      </c>
    </row>
    <row r="131" spans="2:10" ht="12.75" customHeight="1" x14ac:dyDescent="0.35">
      <c r="B131" s="170" t="s">
        <v>133</v>
      </c>
      <c r="C131" s="170"/>
      <c r="D131" s="138">
        <v>9804</v>
      </c>
      <c r="E131" s="63"/>
      <c r="F131" s="63"/>
      <c r="G131" s="63"/>
      <c r="H131" s="63"/>
      <c r="I131" s="63"/>
      <c r="J131" s="79">
        <f t="shared" si="6"/>
        <v>0</v>
      </c>
    </row>
    <row r="132" spans="2:10" ht="12.75" customHeight="1" x14ac:dyDescent="0.35">
      <c r="B132" s="170" t="s">
        <v>134</v>
      </c>
      <c r="C132" s="170"/>
      <c r="D132" s="138">
        <v>9805</v>
      </c>
      <c r="E132" s="63"/>
      <c r="F132" s="63"/>
      <c r="G132" s="63"/>
      <c r="H132" s="63"/>
      <c r="I132" s="63"/>
      <c r="J132" s="79">
        <f t="shared" si="6"/>
        <v>0</v>
      </c>
    </row>
    <row r="133" spans="2:10" ht="12.75" customHeight="1" x14ac:dyDescent="0.35">
      <c r="B133" s="170" t="s">
        <v>135</v>
      </c>
      <c r="C133" s="170"/>
      <c r="D133" s="138">
        <v>9807</v>
      </c>
      <c r="E133" s="63"/>
      <c r="F133" s="63"/>
      <c r="G133" s="63"/>
      <c r="H133" s="63"/>
      <c r="I133" s="63"/>
      <c r="J133" s="79">
        <f t="shared" si="6"/>
        <v>0</v>
      </c>
    </row>
    <row r="134" spans="2:10" ht="12.75" customHeight="1" x14ac:dyDescent="0.35">
      <c r="B134" s="170" t="s">
        <v>136</v>
      </c>
      <c r="C134" s="170"/>
      <c r="D134" s="138">
        <v>9808</v>
      </c>
      <c r="E134" s="63"/>
      <c r="F134" s="63"/>
      <c r="G134" s="63"/>
      <c r="H134" s="63"/>
      <c r="I134" s="63"/>
      <c r="J134" s="79">
        <f t="shared" si="6"/>
        <v>0</v>
      </c>
    </row>
    <row r="135" spans="2:10" ht="12.75" customHeight="1" x14ac:dyDescent="0.35">
      <c r="B135" s="170" t="s">
        <v>137</v>
      </c>
      <c r="C135" s="170"/>
      <c r="D135" s="138">
        <v>9809</v>
      </c>
      <c r="E135" s="63"/>
      <c r="F135" s="63"/>
      <c r="G135" s="63"/>
      <c r="H135" s="63"/>
      <c r="I135" s="63"/>
      <c r="J135" s="79">
        <f t="shared" si="6"/>
        <v>0</v>
      </c>
    </row>
    <row r="136" spans="2:10" ht="12.75" customHeight="1" x14ac:dyDescent="0.35">
      <c r="B136" s="170" t="s">
        <v>138</v>
      </c>
      <c r="C136" s="170"/>
      <c r="D136" s="138">
        <v>9810</v>
      </c>
      <c r="E136" s="63"/>
      <c r="F136" s="63"/>
      <c r="G136" s="63"/>
      <c r="H136" s="63"/>
      <c r="I136" s="63"/>
      <c r="J136" s="79">
        <f t="shared" si="6"/>
        <v>0</v>
      </c>
    </row>
    <row r="137" spans="2:10" ht="12.75" customHeight="1" x14ac:dyDescent="0.35">
      <c r="B137" s="193" t="s">
        <v>458</v>
      </c>
      <c r="C137" s="191"/>
      <c r="D137" s="138">
        <v>9811</v>
      </c>
      <c r="E137" s="63"/>
      <c r="F137" s="63"/>
      <c r="G137" s="63"/>
      <c r="H137" s="63"/>
      <c r="I137" s="63"/>
      <c r="J137" s="79">
        <f t="shared" si="6"/>
        <v>0</v>
      </c>
    </row>
    <row r="138" spans="2:10" ht="12.75" customHeight="1" x14ac:dyDescent="0.35">
      <c r="B138" s="170" t="s">
        <v>139</v>
      </c>
      <c r="C138" s="170"/>
      <c r="D138" s="138">
        <v>9816</v>
      </c>
      <c r="E138" s="63"/>
      <c r="F138" s="63"/>
      <c r="G138" s="63"/>
      <c r="H138" s="63"/>
      <c r="I138" s="63"/>
      <c r="J138" s="79">
        <f t="shared" si="6"/>
        <v>0</v>
      </c>
    </row>
    <row r="139" spans="2:10" ht="12.75" customHeight="1" x14ac:dyDescent="0.35">
      <c r="B139" s="170" t="s">
        <v>140</v>
      </c>
      <c r="C139" s="170"/>
      <c r="D139" s="138">
        <v>9819</v>
      </c>
      <c r="E139" s="63"/>
      <c r="F139" s="63"/>
      <c r="G139" s="63"/>
      <c r="H139" s="63"/>
      <c r="I139" s="63"/>
      <c r="J139" s="79">
        <f t="shared" si="6"/>
        <v>0</v>
      </c>
    </row>
    <row r="140" spans="2:10" ht="12.75" customHeight="1" x14ac:dyDescent="0.35">
      <c r="B140" s="170" t="s">
        <v>141</v>
      </c>
      <c r="C140" s="170"/>
      <c r="D140" s="138">
        <v>9820</v>
      </c>
      <c r="E140" s="63"/>
      <c r="F140" s="63"/>
      <c r="G140" s="63"/>
      <c r="H140" s="63"/>
      <c r="I140" s="63"/>
      <c r="J140" s="79">
        <f t="shared" si="6"/>
        <v>0</v>
      </c>
    </row>
    <row r="141" spans="2:10" ht="12.75" customHeight="1" x14ac:dyDescent="0.35">
      <c r="B141" s="170" t="s">
        <v>142</v>
      </c>
      <c r="C141" s="170"/>
      <c r="D141" s="138">
        <v>9821</v>
      </c>
      <c r="E141" s="63"/>
      <c r="F141" s="63"/>
      <c r="G141" s="63"/>
      <c r="H141" s="63"/>
      <c r="I141" s="63"/>
      <c r="J141" s="79">
        <f t="shared" si="6"/>
        <v>0</v>
      </c>
    </row>
    <row r="142" spans="2:10" ht="12.75" customHeight="1" x14ac:dyDescent="0.35">
      <c r="B142" s="170" t="s">
        <v>143</v>
      </c>
      <c r="C142" s="170"/>
      <c r="D142" s="138">
        <v>9823</v>
      </c>
      <c r="E142" s="63"/>
      <c r="F142" s="63"/>
      <c r="G142" s="63"/>
      <c r="H142" s="63"/>
      <c r="I142" s="63"/>
      <c r="J142" s="79">
        <f t="shared" si="6"/>
        <v>0</v>
      </c>
    </row>
    <row r="143" spans="2:10" ht="12.75" customHeight="1" x14ac:dyDescent="0.35">
      <c r="B143" s="170" t="s">
        <v>144</v>
      </c>
      <c r="C143" s="170"/>
      <c r="D143" s="138">
        <v>9824</v>
      </c>
      <c r="E143" s="63"/>
      <c r="F143" s="63"/>
      <c r="G143" s="63"/>
      <c r="H143" s="63"/>
      <c r="I143" s="63"/>
      <c r="J143" s="79">
        <f t="shared" si="6"/>
        <v>0</v>
      </c>
    </row>
    <row r="144" spans="2:10" ht="12.75" customHeight="1" x14ac:dyDescent="0.35">
      <c r="B144" s="170" t="s">
        <v>145</v>
      </c>
      <c r="C144" s="170"/>
      <c r="D144" s="138">
        <v>9825</v>
      </c>
      <c r="E144" s="63"/>
      <c r="F144" s="63"/>
      <c r="G144" s="63"/>
      <c r="H144" s="63"/>
      <c r="I144" s="63"/>
      <c r="J144" s="79">
        <f t="shared" si="6"/>
        <v>0</v>
      </c>
    </row>
    <row r="145" spans="2:10" ht="12.75" customHeight="1" x14ac:dyDescent="0.35">
      <c r="B145" s="170" t="s">
        <v>105</v>
      </c>
      <c r="C145" s="170"/>
      <c r="D145" s="138">
        <v>9826</v>
      </c>
      <c r="E145" s="63"/>
      <c r="F145" s="63"/>
      <c r="G145" s="63"/>
      <c r="H145" s="63"/>
      <c r="I145" s="63"/>
      <c r="J145" s="79">
        <f t="shared" si="6"/>
        <v>0</v>
      </c>
    </row>
    <row r="146" spans="2:10" ht="12.75" customHeight="1" x14ac:dyDescent="0.35">
      <c r="B146" s="170" t="s">
        <v>146</v>
      </c>
      <c r="C146" s="170"/>
      <c r="D146" s="138">
        <v>9827</v>
      </c>
      <c r="E146" s="63"/>
      <c r="F146" s="63"/>
      <c r="G146" s="63"/>
      <c r="H146" s="63"/>
      <c r="I146" s="63"/>
      <c r="J146" s="79">
        <f t="shared" si="6"/>
        <v>0</v>
      </c>
    </row>
    <row r="147" spans="2:10" ht="12.75" customHeight="1" x14ac:dyDescent="0.35">
      <c r="B147" s="170" t="s">
        <v>147</v>
      </c>
      <c r="C147" s="170"/>
      <c r="D147" s="138">
        <v>9829</v>
      </c>
      <c r="E147" s="63"/>
      <c r="F147" s="63"/>
      <c r="G147" s="63"/>
      <c r="H147" s="63"/>
      <c r="I147" s="63"/>
      <c r="J147" s="79">
        <f t="shared" si="6"/>
        <v>0</v>
      </c>
    </row>
    <row r="148" spans="2:10" ht="12.75" customHeight="1" x14ac:dyDescent="0.35">
      <c r="B148" s="170" t="s">
        <v>110</v>
      </c>
      <c r="C148" s="170"/>
      <c r="D148" s="138">
        <v>9896</v>
      </c>
      <c r="E148" s="63"/>
      <c r="F148" s="63"/>
      <c r="G148" s="63"/>
      <c r="H148" s="63"/>
      <c r="I148" s="63"/>
      <c r="J148" s="79">
        <f t="shared" si="6"/>
        <v>0</v>
      </c>
    </row>
    <row r="149" spans="2:10" ht="12.75" customHeight="1" x14ac:dyDescent="0.35">
      <c r="B149" s="174"/>
      <c r="C149" s="166"/>
      <c r="D149" s="136">
        <v>9896</v>
      </c>
      <c r="E149" s="63"/>
      <c r="F149" s="63"/>
      <c r="G149" s="63"/>
      <c r="H149" s="63"/>
      <c r="I149" s="63"/>
      <c r="J149" s="79">
        <f t="shared" si="6"/>
        <v>0</v>
      </c>
    </row>
    <row r="150" spans="2:10" ht="12.75" customHeight="1" x14ac:dyDescent="0.35">
      <c r="B150" s="174"/>
      <c r="C150" s="166"/>
      <c r="D150" s="136">
        <v>9896</v>
      </c>
      <c r="E150" s="63"/>
      <c r="F150" s="63"/>
      <c r="G150" s="153"/>
      <c r="H150" s="63"/>
      <c r="I150" s="63"/>
      <c r="J150" s="79">
        <f t="shared" si="6"/>
        <v>0</v>
      </c>
    </row>
    <row r="151" spans="2:10" ht="12.75" customHeight="1" x14ac:dyDescent="0.35">
      <c r="B151" s="174"/>
      <c r="C151" s="166"/>
      <c r="D151" s="136">
        <v>9896</v>
      </c>
      <c r="E151" s="63"/>
      <c r="F151" s="63"/>
      <c r="G151" s="63"/>
      <c r="H151" s="63"/>
      <c r="I151" s="63"/>
      <c r="J151" s="79">
        <f t="shared" si="6"/>
        <v>0</v>
      </c>
    </row>
    <row r="152" spans="2:10" ht="12.75" customHeight="1" x14ac:dyDescent="0.35">
      <c r="B152" s="174"/>
      <c r="C152" s="166"/>
      <c r="D152" s="136">
        <v>9896</v>
      </c>
      <c r="E152" s="63"/>
      <c r="F152" s="63"/>
      <c r="G152" s="63"/>
      <c r="H152" s="63"/>
      <c r="I152" s="63"/>
      <c r="J152" s="79">
        <f t="shared" si="6"/>
        <v>0</v>
      </c>
    </row>
    <row r="153" spans="2:10" ht="12.75" customHeight="1" x14ac:dyDescent="0.35">
      <c r="B153" s="174"/>
      <c r="C153" s="166"/>
      <c r="D153" s="136">
        <v>9896</v>
      </c>
      <c r="E153" s="63"/>
      <c r="F153" s="63"/>
      <c r="G153" s="63"/>
      <c r="H153" s="63"/>
      <c r="I153" s="63"/>
      <c r="J153" s="79">
        <f t="shared" si="6"/>
        <v>0</v>
      </c>
    </row>
    <row r="154" spans="2:10" ht="12.75" customHeight="1" x14ac:dyDescent="0.35">
      <c r="B154" s="174"/>
      <c r="C154" s="166"/>
      <c r="D154" s="136">
        <v>9896</v>
      </c>
      <c r="E154" s="63"/>
      <c r="F154" s="63"/>
      <c r="G154" s="63"/>
      <c r="H154" s="63"/>
      <c r="I154" s="63"/>
      <c r="J154" s="79">
        <f t="shared" si="6"/>
        <v>0</v>
      </c>
    </row>
    <row r="155" spans="2:10" ht="12.75" customHeight="1" x14ac:dyDescent="0.35">
      <c r="B155" s="190" t="s">
        <v>66</v>
      </c>
      <c r="C155" s="191"/>
      <c r="D155" s="10"/>
      <c r="E155" s="79">
        <f t="shared" ref="E155:J155" si="7">SUM(E125:E154)</f>
        <v>0</v>
      </c>
      <c r="F155" s="79">
        <f t="shared" si="7"/>
        <v>0</v>
      </c>
      <c r="G155" s="79">
        <f t="shared" si="7"/>
        <v>0</v>
      </c>
      <c r="H155" s="79">
        <f t="shared" si="7"/>
        <v>0</v>
      </c>
      <c r="I155" s="79">
        <f t="shared" si="7"/>
        <v>0</v>
      </c>
      <c r="J155" s="79">
        <f t="shared" si="7"/>
        <v>0</v>
      </c>
    </row>
    <row r="156" spans="2:10" ht="9.75" customHeight="1" x14ac:dyDescent="0.35">
      <c r="B156" s="43"/>
      <c r="C156" s="12"/>
      <c r="D156" s="12"/>
      <c r="E156" s="12"/>
      <c r="F156" s="12"/>
      <c r="G156" s="12"/>
      <c r="H156" s="12"/>
      <c r="I156" s="12"/>
      <c r="J156" s="32"/>
    </row>
    <row r="157" spans="2:10" ht="13.15" x14ac:dyDescent="0.4">
      <c r="B157" s="39" t="s">
        <v>90</v>
      </c>
      <c r="C157" s="37"/>
      <c r="D157" s="37"/>
      <c r="E157" s="44">
        <f t="shared" ref="E157:J157" si="8">(E100+E121+E155)</f>
        <v>0</v>
      </c>
      <c r="F157" s="44">
        <f t="shared" si="8"/>
        <v>0</v>
      </c>
      <c r="G157" s="44">
        <f t="shared" si="8"/>
        <v>0</v>
      </c>
      <c r="H157" s="44">
        <f t="shared" si="8"/>
        <v>0</v>
      </c>
      <c r="I157" s="44">
        <f t="shared" si="8"/>
        <v>0</v>
      </c>
      <c r="J157" s="44">
        <f t="shared" si="8"/>
        <v>0</v>
      </c>
    </row>
    <row r="158" spans="2:10" x14ac:dyDescent="0.35">
      <c r="B158" s="13"/>
      <c r="C158" s="14"/>
      <c r="D158" s="14"/>
      <c r="E158" s="14"/>
      <c r="F158" s="14"/>
      <c r="G158" s="14"/>
      <c r="H158" s="14"/>
      <c r="I158" s="14"/>
      <c r="J158" s="34"/>
    </row>
    <row r="159" spans="2:10" ht="9.75" customHeight="1" x14ac:dyDescent="0.35">
      <c r="B159" s="43"/>
      <c r="C159" s="12"/>
      <c r="D159" s="12"/>
      <c r="E159" s="12"/>
      <c r="F159" s="12"/>
      <c r="G159" s="12"/>
      <c r="H159" s="12"/>
      <c r="I159" s="12"/>
      <c r="J159" s="32"/>
    </row>
    <row r="160" spans="2:10" ht="13.15" x14ac:dyDescent="0.4">
      <c r="B160" s="36" t="s">
        <v>67</v>
      </c>
      <c r="C160" s="37"/>
      <c r="D160" s="37"/>
      <c r="E160" s="192" t="s">
        <v>49</v>
      </c>
      <c r="F160" s="192"/>
      <c r="G160" s="37"/>
      <c r="H160" s="37"/>
      <c r="I160" s="186" t="s">
        <v>43</v>
      </c>
      <c r="J160" s="187"/>
    </row>
    <row r="161" spans="2:10" x14ac:dyDescent="0.35">
      <c r="B161" s="13"/>
      <c r="C161" s="14" t="s">
        <v>65</v>
      </c>
      <c r="D161" s="14"/>
      <c r="E161" s="17" t="s">
        <v>68</v>
      </c>
      <c r="F161" s="17" t="s">
        <v>69</v>
      </c>
      <c r="G161" s="188"/>
      <c r="H161" s="189"/>
      <c r="I161" s="17" t="s">
        <v>68</v>
      </c>
      <c r="J161" s="17" t="s">
        <v>69</v>
      </c>
    </row>
    <row r="162" spans="2:10" ht="12.75" customHeight="1" x14ac:dyDescent="0.35">
      <c r="B162" s="170" t="s">
        <v>18</v>
      </c>
      <c r="C162" s="170"/>
      <c r="D162" s="10"/>
      <c r="E162" s="45"/>
      <c r="F162" s="63"/>
      <c r="G162" s="169"/>
      <c r="H162" s="169"/>
      <c r="I162" s="45"/>
      <c r="J162" s="45"/>
    </row>
    <row r="163" spans="2:10" ht="12.75" customHeight="1" x14ac:dyDescent="0.35">
      <c r="B163" s="170" t="s">
        <v>29</v>
      </c>
      <c r="C163" s="170"/>
      <c r="D163" s="10"/>
      <c r="E163" s="63"/>
      <c r="F163" s="45"/>
      <c r="G163" s="169"/>
      <c r="H163" s="169"/>
      <c r="I163" s="45"/>
      <c r="J163" s="45"/>
    </row>
    <row r="164" spans="2:10" ht="12.75" customHeight="1" x14ac:dyDescent="0.35">
      <c r="B164" s="170" t="s">
        <v>91</v>
      </c>
      <c r="C164" s="170"/>
      <c r="D164" s="10"/>
      <c r="E164" s="45"/>
      <c r="F164" s="63"/>
      <c r="G164" s="169"/>
      <c r="H164" s="169"/>
      <c r="I164" s="45"/>
      <c r="J164" s="45"/>
    </row>
    <row r="165" spans="2:10" ht="12.75" customHeight="1" x14ac:dyDescent="0.35">
      <c r="B165" s="170" t="s">
        <v>92</v>
      </c>
      <c r="C165" s="170"/>
      <c r="D165" s="10"/>
      <c r="E165" s="63"/>
      <c r="F165" s="45"/>
      <c r="G165" s="169"/>
      <c r="H165" s="169"/>
      <c r="I165" s="45"/>
      <c r="J165" s="45"/>
    </row>
    <row r="166" spans="2:10" ht="12.75" customHeight="1" x14ac:dyDescent="0.35">
      <c r="B166" s="167"/>
      <c r="C166" s="168"/>
      <c r="D166" s="136"/>
      <c r="E166" s="63"/>
      <c r="F166" s="63"/>
      <c r="G166" s="169"/>
      <c r="H166" s="169"/>
      <c r="I166" s="45"/>
      <c r="J166" s="45"/>
    </row>
    <row r="167" spans="2:10" ht="12.75" customHeight="1" x14ac:dyDescent="0.35">
      <c r="B167" s="167"/>
      <c r="C167" s="168"/>
      <c r="D167" s="136"/>
      <c r="E167" s="63"/>
      <c r="F167" s="153"/>
      <c r="G167" s="169"/>
      <c r="H167" s="169"/>
      <c r="I167" s="45"/>
      <c r="J167" s="45"/>
    </row>
    <row r="168" spans="2:10" ht="12.75" customHeight="1" x14ac:dyDescent="0.35">
      <c r="B168" s="167"/>
      <c r="C168" s="168"/>
      <c r="D168" s="136"/>
      <c r="E168" s="63"/>
      <c r="F168" s="63"/>
      <c r="G168" s="169"/>
      <c r="H168" s="169"/>
      <c r="I168" s="45"/>
      <c r="J168" s="45"/>
    </row>
    <row r="169" spans="2:10" ht="12.75" customHeight="1" x14ac:dyDescent="0.35">
      <c r="B169" s="167"/>
      <c r="C169" s="168"/>
      <c r="D169" s="136"/>
      <c r="E169" s="63"/>
      <c r="F169" s="63"/>
      <c r="G169" s="169"/>
      <c r="H169" s="169"/>
      <c r="I169" s="45"/>
      <c r="J169" s="45"/>
    </row>
    <row r="170" spans="2:10" ht="12.75" customHeight="1" x14ac:dyDescent="0.35">
      <c r="B170" s="167"/>
      <c r="C170" s="168"/>
      <c r="D170" s="136"/>
      <c r="E170" s="63"/>
      <c r="F170" s="63"/>
      <c r="G170" s="169"/>
      <c r="H170" s="169"/>
      <c r="I170" s="45"/>
      <c r="J170" s="45"/>
    </row>
    <row r="171" spans="2:10" ht="12.75" customHeight="1" x14ac:dyDescent="0.35">
      <c r="B171" s="170" t="s">
        <v>148</v>
      </c>
      <c r="C171" s="170"/>
      <c r="D171" s="65">
        <v>9600</v>
      </c>
      <c r="E171" s="45"/>
      <c r="F171" s="45"/>
      <c r="G171" s="169"/>
      <c r="H171" s="169"/>
      <c r="I171" s="63"/>
      <c r="J171" s="45"/>
    </row>
    <row r="172" spans="2:10" ht="12.75" customHeight="1" x14ac:dyDescent="0.35">
      <c r="B172" s="170" t="s">
        <v>93</v>
      </c>
      <c r="C172" s="170"/>
      <c r="D172" s="65">
        <v>9935</v>
      </c>
      <c r="E172" s="45"/>
      <c r="F172" s="45"/>
      <c r="G172" s="169"/>
      <c r="H172" s="169"/>
      <c r="I172" s="45"/>
      <c r="J172" s="63"/>
    </row>
    <row r="173" spans="2:10" ht="12.75" customHeight="1" x14ac:dyDescent="0.35">
      <c r="B173" s="170" t="s">
        <v>30</v>
      </c>
      <c r="C173" s="170"/>
      <c r="D173" s="65">
        <v>9936</v>
      </c>
      <c r="E173" s="45"/>
      <c r="F173" s="45"/>
      <c r="G173" s="169"/>
      <c r="H173" s="169"/>
      <c r="I173" s="45"/>
      <c r="J173" s="63"/>
    </row>
    <row r="174" spans="2:10" ht="12.75" customHeight="1" x14ac:dyDescent="0.35">
      <c r="B174" s="170" t="s">
        <v>95</v>
      </c>
      <c r="C174" s="170"/>
      <c r="D174" s="65">
        <v>9937</v>
      </c>
      <c r="E174" s="45"/>
      <c r="F174" s="45"/>
      <c r="G174" s="169"/>
      <c r="H174" s="169"/>
      <c r="I174" s="45"/>
      <c r="J174" s="63"/>
    </row>
    <row r="175" spans="2:10" ht="12.75" customHeight="1" x14ac:dyDescent="0.35">
      <c r="B175" s="170" t="s">
        <v>94</v>
      </c>
      <c r="C175" s="170"/>
      <c r="D175" s="65">
        <v>9938</v>
      </c>
      <c r="E175" s="45"/>
      <c r="F175" s="45"/>
      <c r="G175" s="169"/>
      <c r="H175" s="169"/>
      <c r="I175" s="45"/>
      <c r="J175" s="63"/>
    </row>
    <row r="176" spans="2:10" ht="12.75" customHeight="1" x14ac:dyDescent="0.35">
      <c r="B176" s="170" t="s">
        <v>96</v>
      </c>
      <c r="C176" s="170"/>
      <c r="D176" s="65">
        <v>9941</v>
      </c>
      <c r="E176" s="45"/>
      <c r="F176" s="45"/>
      <c r="G176" s="178"/>
      <c r="H176" s="179"/>
      <c r="I176" s="63"/>
      <c r="J176" s="45"/>
    </row>
    <row r="177" spans="2:10" ht="12.75" customHeight="1" x14ac:dyDescent="0.35">
      <c r="B177" s="170" t="s">
        <v>97</v>
      </c>
      <c r="C177" s="170"/>
      <c r="D177" s="65">
        <v>9942</v>
      </c>
      <c r="E177" s="45"/>
      <c r="F177" s="45"/>
      <c r="G177" s="169"/>
      <c r="H177" s="169"/>
      <c r="I177" s="63"/>
      <c r="J177" s="45"/>
    </row>
    <row r="178" spans="2:10" ht="12.75" customHeight="1" x14ac:dyDescent="0.35">
      <c r="B178" s="167"/>
      <c r="C178" s="168"/>
      <c r="D178" s="136"/>
      <c r="E178" s="45"/>
      <c r="F178" s="45"/>
      <c r="G178" s="169"/>
      <c r="H178" s="169"/>
      <c r="I178" s="63"/>
      <c r="J178" s="63"/>
    </row>
    <row r="179" spans="2:10" ht="12.75" customHeight="1" x14ac:dyDescent="0.35">
      <c r="B179" s="167"/>
      <c r="C179" s="168"/>
      <c r="D179" s="136"/>
      <c r="E179" s="45"/>
      <c r="F179" s="45"/>
      <c r="G179" s="169"/>
      <c r="H179" s="169"/>
      <c r="I179" s="63"/>
      <c r="J179" s="63"/>
    </row>
    <row r="180" spans="2:10" ht="12.75" customHeight="1" x14ac:dyDescent="0.35">
      <c r="B180" s="167"/>
      <c r="C180" s="168"/>
      <c r="D180" s="136"/>
      <c r="E180" s="45"/>
      <c r="F180" s="45"/>
      <c r="G180" s="169"/>
      <c r="H180" s="169"/>
      <c r="I180" s="63"/>
      <c r="J180" s="63"/>
    </row>
    <row r="181" spans="2:10" ht="12.75" customHeight="1" x14ac:dyDescent="0.35">
      <c r="B181" s="167"/>
      <c r="C181" s="168"/>
      <c r="D181" s="136"/>
      <c r="E181" s="45"/>
      <c r="F181" s="45"/>
      <c r="G181" s="169"/>
      <c r="H181" s="169"/>
      <c r="I181" s="63"/>
      <c r="J181" s="63"/>
    </row>
    <row r="182" spans="2:10" ht="12.75" customHeight="1" x14ac:dyDescent="0.35">
      <c r="B182" s="167"/>
      <c r="C182" s="168"/>
      <c r="D182" s="136"/>
      <c r="E182" s="45"/>
      <c r="F182" s="45"/>
      <c r="G182" s="169"/>
      <c r="H182" s="169"/>
      <c r="I182" s="63"/>
      <c r="J182" s="63"/>
    </row>
    <row r="183" spans="2:10" ht="9.75" customHeight="1" x14ac:dyDescent="0.35">
      <c r="B183" s="43"/>
      <c r="C183" s="12"/>
      <c r="D183" s="12"/>
      <c r="E183" s="47"/>
      <c r="F183" s="47"/>
      <c r="G183" s="47"/>
      <c r="H183" s="47"/>
      <c r="I183" s="47"/>
      <c r="J183" s="48"/>
    </row>
    <row r="184" spans="2:10" ht="13.15" x14ac:dyDescent="0.4">
      <c r="B184" s="180" t="s">
        <v>70</v>
      </c>
      <c r="C184" s="181"/>
      <c r="D184" s="37"/>
      <c r="E184" s="86">
        <f>SUM(E162:E182)</f>
        <v>0</v>
      </c>
      <c r="F184" s="86">
        <f>-SUM(F162:F182)</f>
        <v>0</v>
      </c>
      <c r="G184" s="182"/>
      <c r="H184" s="183"/>
      <c r="I184" s="86">
        <f>SUM(I162:I182)</f>
        <v>0</v>
      </c>
      <c r="J184" s="86">
        <f>-SUM(J162:J182)</f>
        <v>0</v>
      </c>
    </row>
    <row r="185" spans="2:10" ht="9.75" customHeight="1" x14ac:dyDescent="0.35">
      <c r="B185" s="13"/>
      <c r="C185" s="14"/>
      <c r="D185" s="14"/>
      <c r="E185" s="91"/>
      <c r="F185" s="91"/>
      <c r="G185" s="91"/>
      <c r="H185" s="91"/>
      <c r="I185" s="91"/>
      <c r="J185" s="112"/>
    </row>
    <row r="186" spans="2:10" x14ac:dyDescent="0.35">
      <c r="E186" s="66"/>
      <c r="F186" s="66"/>
      <c r="G186" s="66"/>
      <c r="H186" s="66"/>
      <c r="I186" s="66"/>
      <c r="J186" s="66"/>
    </row>
    <row r="187" spans="2:10" ht="13.15" x14ac:dyDescent="0.4">
      <c r="B187" s="184" t="s">
        <v>71</v>
      </c>
      <c r="C187" s="185"/>
      <c r="D187" s="12"/>
      <c r="E187" s="89"/>
      <c r="F187" s="89"/>
      <c r="G187" s="89"/>
      <c r="H187" s="113" t="s">
        <v>415</v>
      </c>
      <c r="I187" s="89"/>
      <c r="J187" s="111"/>
    </row>
    <row r="188" spans="2:10" ht="9.75" customHeight="1" x14ac:dyDescent="0.35">
      <c r="B188" s="13"/>
      <c r="C188" s="14"/>
      <c r="D188" s="14"/>
      <c r="E188" s="91"/>
      <c r="F188" s="91"/>
      <c r="G188" s="91"/>
      <c r="H188" s="91"/>
      <c r="I188" s="91"/>
      <c r="J188" s="112"/>
    </row>
    <row r="189" spans="2:10" ht="13.15" x14ac:dyDescent="0.4">
      <c r="B189" s="177" t="s">
        <v>72</v>
      </c>
      <c r="C189" s="177"/>
      <c r="D189" s="10"/>
      <c r="E189" s="86">
        <f>(E61+E72-E157+E184+F184)</f>
        <v>0</v>
      </c>
      <c r="F189" s="77"/>
      <c r="G189" s="77"/>
      <c r="H189" s="99" t="s">
        <v>72</v>
      </c>
      <c r="I189" s="77"/>
      <c r="J189" s="86">
        <f>(J61+J72-J157+J184+I184)</f>
        <v>0</v>
      </c>
    </row>
    <row r="190" spans="2:10" ht="13.15" x14ac:dyDescent="0.4">
      <c r="B190" s="177" t="s">
        <v>398</v>
      </c>
      <c r="C190" s="177"/>
      <c r="D190" s="10"/>
      <c r="E190" s="128"/>
      <c r="F190" s="10"/>
      <c r="G190" s="10"/>
      <c r="H190" s="18" t="s">
        <v>73</v>
      </c>
      <c r="I190" s="10"/>
      <c r="J190" s="128"/>
    </row>
    <row r="191" spans="2:10" ht="13.15" x14ac:dyDescent="0.4">
      <c r="B191" s="177" t="s">
        <v>74</v>
      </c>
      <c r="C191" s="177"/>
      <c r="D191" s="10"/>
      <c r="E191" s="86">
        <f>E189-E190</f>
        <v>0</v>
      </c>
      <c r="F191" s="10"/>
      <c r="G191" s="10"/>
      <c r="H191" s="18" t="s">
        <v>74</v>
      </c>
      <c r="I191" s="10"/>
      <c r="J191" s="86">
        <f>J189-J190</f>
        <v>0</v>
      </c>
    </row>
    <row r="192" spans="2:10" s="139" customFormat="1" ht="6" customHeight="1" thickBot="1" x14ac:dyDescent="0.45">
      <c r="D192" s="21"/>
      <c r="E192" s="22"/>
      <c r="F192" s="23"/>
      <c r="G192" s="22"/>
      <c r="I192" s="22"/>
      <c r="J192" s="24"/>
    </row>
    <row r="193" spans="2:10" s="139" customFormat="1" ht="12.75" customHeight="1" x14ac:dyDescent="0.4">
      <c r="B193" s="140" t="s">
        <v>446</v>
      </c>
      <c r="C193" s="141"/>
      <c r="D193" s="141"/>
      <c r="E193" s="141"/>
      <c r="F193" s="141"/>
      <c r="G193" s="141"/>
      <c r="H193" s="141"/>
      <c r="I193" s="141"/>
      <c r="J193" s="142"/>
    </row>
    <row r="194" spans="2:10" s="139" customFormat="1" ht="56.25" customHeight="1" thickBot="1" x14ac:dyDescent="0.4">
      <c r="B194" s="171" t="s">
        <v>463</v>
      </c>
      <c r="C194" s="172"/>
      <c r="D194" s="172"/>
      <c r="E194" s="172"/>
      <c r="F194" s="172"/>
      <c r="G194" s="172"/>
      <c r="H194" s="172"/>
      <c r="I194" s="172"/>
      <c r="J194" s="173"/>
    </row>
    <row r="195" spans="2:10" s="139" customFormat="1" ht="6.75" customHeight="1" thickBot="1" x14ac:dyDescent="0.4"/>
    <row r="196" spans="2:10" ht="13.15" x14ac:dyDescent="0.4">
      <c r="B196" s="51" t="s">
        <v>452</v>
      </c>
      <c r="C196" s="52"/>
      <c r="D196" s="53"/>
      <c r="E196" s="54"/>
      <c r="F196" s="55"/>
      <c r="G196" s="54"/>
      <c r="H196" s="52"/>
      <c r="I196" s="146"/>
      <c r="J196" s="56"/>
    </row>
    <row r="197" spans="2:10" ht="71.95" customHeight="1" x14ac:dyDescent="0.35">
      <c r="B197" s="157" t="s">
        <v>456</v>
      </c>
      <c r="C197" s="158"/>
      <c r="D197" s="158"/>
      <c r="E197" s="158"/>
      <c r="F197" s="158"/>
      <c r="G197" s="158"/>
      <c r="H197" s="158"/>
      <c r="I197" s="158"/>
      <c r="J197" s="159"/>
    </row>
    <row r="198" spans="2:10" ht="6" customHeight="1" thickBot="1" x14ac:dyDescent="0.4">
      <c r="B198" s="57"/>
      <c r="C198" s="58"/>
      <c r="D198" s="58"/>
      <c r="E198" s="58"/>
      <c r="F198" s="58"/>
      <c r="G198" s="58"/>
      <c r="H198" s="58"/>
      <c r="I198" s="58"/>
      <c r="J198" s="59"/>
    </row>
    <row r="199" spans="2:10" x14ac:dyDescent="0.35"/>
    <row r="200" spans="2:10" ht="62.25" customHeight="1" x14ac:dyDescent="0.35"/>
    <row r="201" spans="2:10" x14ac:dyDescent="0.35"/>
    <row r="202" spans="2:10" x14ac:dyDescent="0.35"/>
    <row r="203" spans="2:10" x14ac:dyDescent="0.35"/>
    <row r="204" spans="2:10" x14ac:dyDescent="0.35"/>
    <row r="205" spans="2:10" x14ac:dyDescent="0.35"/>
  </sheetData>
  <sheetProtection algorithmName="SHA-512" hashValue="ZxnasDOwrkGpHnWP7ReNOcTZlQILtmnwYXF118lThIkT9G1QPWtK/pC/ZreO8M7VSlSBqjvtN0Jd3wdurEgZMQ==" saltValue="pfIYi+Ese1Yk768aQe2GvQ==" spinCount="100000" sheet="1" objects="1" scenarios="1"/>
  <mergeCells count="179">
    <mergeCell ref="B1:J1"/>
    <mergeCell ref="B2:J2"/>
    <mergeCell ref="D6:G6"/>
    <mergeCell ref="D7:G7"/>
    <mergeCell ref="B15:C15"/>
    <mergeCell ref="B16:C16"/>
    <mergeCell ref="B17:C17"/>
    <mergeCell ref="B18:C18"/>
    <mergeCell ref="B6:C6"/>
    <mergeCell ref="H6:I6"/>
    <mergeCell ref="B19:C19"/>
    <mergeCell ref="B20:C20"/>
    <mergeCell ref="B37:C37"/>
    <mergeCell ref="B38:C38"/>
    <mergeCell ref="B43:C43"/>
    <mergeCell ref="B44:C44"/>
    <mergeCell ref="B30:C30"/>
    <mergeCell ref="B31:C31"/>
    <mergeCell ref="B32:C32"/>
    <mergeCell ref="B33:C33"/>
    <mergeCell ref="B26:C26"/>
    <mergeCell ref="B27:C27"/>
    <mergeCell ref="B28:C28"/>
    <mergeCell ref="B29:C29"/>
    <mergeCell ref="B34:C34"/>
    <mergeCell ref="B35:C35"/>
    <mergeCell ref="B36:C36"/>
    <mergeCell ref="B51:C51"/>
    <mergeCell ref="B52:C52"/>
    <mergeCell ref="B53:C53"/>
    <mergeCell ref="B54:C54"/>
    <mergeCell ref="B58:C58"/>
    <mergeCell ref="B59:C59"/>
    <mergeCell ref="B45:C45"/>
    <mergeCell ref="B46:C46"/>
    <mergeCell ref="B47:C47"/>
    <mergeCell ref="B48:C48"/>
    <mergeCell ref="B49:C49"/>
    <mergeCell ref="B50:C50"/>
    <mergeCell ref="B57:C57"/>
    <mergeCell ref="B55:C55"/>
    <mergeCell ref="B56:C56"/>
    <mergeCell ref="B61:D61"/>
    <mergeCell ref="B69:C69"/>
    <mergeCell ref="B70:C70"/>
    <mergeCell ref="B80:C80"/>
    <mergeCell ref="B89:C89"/>
    <mergeCell ref="B90:C90"/>
    <mergeCell ref="B63:B64"/>
    <mergeCell ref="B81:C81"/>
    <mergeCell ref="B82:C82"/>
    <mergeCell ref="B83:C83"/>
    <mergeCell ref="B84:C84"/>
    <mergeCell ref="B85:C85"/>
    <mergeCell ref="B86:C86"/>
    <mergeCell ref="B87:C87"/>
    <mergeCell ref="B88:C88"/>
    <mergeCell ref="B100:C100"/>
    <mergeCell ref="B104:C104"/>
    <mergeCell ref="B105:C105"/>
    <mergeCell ref="B106:C106"/>
    <mergeCell ref="B107:C107"/>
    <mergeCell ref="B108:C108"/>
    <mergeCell ref="B91:C91"/>
    <mergeCell ref="B92:C92"/>
    <mergeCell ref="B97:C97"/>
    <mergeCell ref="B98:C98"/>
    <mergeCell ref="B99:C99"/>
    <mergeCell ref="B94:C94"/>
    <mergeCell ref="B95:C95"/>
    <mergeCell ref="B96:C96"/>
    <mergeCell ref="B93:C93"/>
    <mergeCell ref="B115:C115"/>
    <mergeCell ref="B116:C116"/>
    <mergeCell ref="B117:C117"/>
    <mergeCell ref="B121:C121"/>
    <mergeCell ref="B125:C125"/>
    <mergeCell ref="B120:C120"/>
    <mergeCell ref="B118:C118"/>
    <mergeCell ref="B119:C119"/>
    <mergeCell ref="B109:C109"/>
    <mergeCell ref="B110:C110"/>
    <mergeCell ref="B111:C111"/>
    <mergeCell ref="B112:C112"/>
    <mergeCell ref="B113:C113"/>
    <mergeCell ref="B114:C114"/>
    <mergeCell ref="B143:C143"/>
    <mergeCell ref="B132:C132"/>
    <mergeCell ref="B133:C133"/>
    <mergeCell ref="B134:C134"/>
    <mergeCell ref="B135:C135"/>
    <mergeCell ref="B136:C136"/>
    <mergeCell ref="B137:C137"/>
    <mergeCell ref="B126:C126"/>
    <mergeCell ref="B127:C127"/>
    <mergeCell ref="B128:C128"/>
    <mergeCell ref="B129:C129"/>
    <mergeCell ref="B130:C130"/>
    <mergeCell ref="B131:C131"/>
    <mergeCell ref="B138:C138"/>
    <mergeCell ref="B139:C139"/>
    <mergeCell ref="B140:C140"/>
    <mergeCell ref="B141:C141"/>
    <mergeCell ref="B142:C142"/>
    <mergeCell ref="I160:J160"/>
    <mergeCell ref="G161:H161"/>
    <mergeCell ref="B162:C162"/>
    <mergeCell ref="G162:H162"/>
    <mergeCell ref="B144:C144"/>
    <mergeCell ref="B145:C145"/>
    <mergeCell ref="B146:C146"/>
    <mergeCell ref="B147:C147"/>
    <mergeCell ref="B148:C148"/>
    <mergeCell ref="B153:C153"/>
    <mergeCell ref="B149:C149"/>
    <mergeCell ref="B150:C150"/>
    <mergeCell ref="B151:C151"/>
    <mergeCell ref="B152:C152"/>
    <mergeCell ref="B154:C154"/>
    <mergeCell ref="B155:C155"/>
    <mergeCell ref="E160:F160"/>
    <mergeCell ref="G180:H180"/>
    <mergeCell ref="B184:C184"/>
    <mergeCell ref="B178:C178"/>
    <mergeCell ref="B189:C189"/>
    <mergeCell ref="G178:H178"/>
    <mergeCell ref="B179:C179"/>
    <mergeCell ref="G179:H179"/>
    <mergeCell ref="B181:C181"/>
    <mergeCell ref="G184:H184"/>
    <mergeCell ref="B187:C187"/>
    <mergeCell ref="B172:C172"/>
    <mergeCell ref="B194:J194"/>
    <mergeCell ref="B170:C170"/>
    <mergeCell ref="B7:C7"/>
    <mergeCell ref="H7:I7"/>
    <mergeCell ref="G163:H163"/>
    <mergeCell ref="G164:H164"/>
    <mergeCell ref="G165:H165"/>
    <mergeCell ref="G173:H173"/>
    <mergeCell ref="G174:H174"/>
    <mergeCell ref="G175:H175"/>
    <mergeCell ref="G170:H170"/>
    <mergeCell ref="G171:H171"/>
    <mergeCell ref="G172:H172"/>
    <mergeCell ref="B190:C190"/>
    <mergeCell ref="B191:C191"/>
    <mergeCell ref="B176:C176"/>
    <mergeCell ref="G176:H176"/>
    <mergeCell ref="B177:C177"/>
    <mergeCell ref="G177:H177"/>
    <mergeCell ref="B182:C182"/>
    <mergeCell ref="G182:H182"/>
    <mergeCell ref="G181:H181"/>
    <mergeCell ref="B180:C180"/>
    <mergeCell ref="B197:J197"/>
    <mergeCell ref="E10:G10"/>
    <mergeCell ref="I63:J64"/>
    <mergeCell ref="H10:J10"/>
    <mergeCell ref="B21:C21"/>
    <mergeCell ref="B22:C22"/>
    <mergeCell ref="B23:C23"/>
    <mergeCell ref="B24:C24"/>
    <mergeCell ref="B25:C25"/>
    <mergeCell ref="B169:C169"/>
    <mergeCell ref="G169:H169"/>
    <mergeCell ref="B168:C168"/>
    <mergeCell ref="G168:H168"/>
    <mergeCell ref="B166:C166"/>
    <mergeCell ref="G166:H166"/>
    <mergeCell ref="G167:H167"/>
    <mergeCell ref="B163:C163"/>
    <mergeCell ref="B164:C164"/>
    <mergeCell ref="B165:C165"/>
    <mergeCell ref="B167:C167"/>
    <mergeCell ref="B173:C173"/>
    <mergeCell ref="B174:C174"/>
    <mergeCell ref="B175:C175"/>
    <mergeCell ref="B171:C171"/>
  </mergeCells>
  <dataValidations count="2">
    <dataValidation type="list" allowBlank="1" showInputMessage="1" showErrorMessage="1" sqref="B15:C16 B18:C37" xr:uid="{00000000-0002-0000-0300-000000000000}">
      <formula1>AllowName</formula1>
    </dataValidation>
    <dataValidation type="list" allowBlank="1" showInputMessage="1" showErrorMessage="1" sqref="B81:C99" xr:uid="{5B3B1448-18AD-4853-B1A3-5B236FD747E2}">
      <formula1>AllowExp</formula1>
    </dataValidation>
  </dataValidations>
  <printOptions horizontalCentered="1"/>
  <pageMargins left="0.25" right="0.25" top="1" bottom="0.3" header="0.2" footer="0.05"/>
  <pageSetup scale="85" fitToHeight="0" orientation="portrait" horizontalDpi="1200" verticalDpi="1200" r:id="rId1"/>
  <headerFooter differentFirst="1">
    <oddHeader xml:space="preserve">&amp;R&amp;"Arial,Regular"&amp;16
&amp;14Accrual to Tax Worksheet &amp;"Arial,Bold"      </oddHeader>
    <oddFooter>&amp;C&amp;"Arial,Regular"&amp;9&amp;D&amp;R&amp;"Arial,Regular"&amp;9Page &amp;P of &amp;N</oddFooter>
    <firstHeader xml:space="preserve">&amp;R
&amp;"Arial,Regular"&amp;14Accrual to Tax Worksheet       </firstHeader>
    <firstFooter>&amp;L&amp;G&amp;C&amp;"Arial,Regular"&amp;9
&amp;D&amp;R&amp;"Arial,Regular"&amp;9
Page &amp;P of &amp;N</firstFooter>
  </headerFooter>
  <rowBreaks count="3" manualBreakCount="3">
    <brk id="64" max="16383" man="1"/>
    <brk id="121" max="16383" man="1"/>
    <brk id="158" max="16383" man="1"/>
  </rowBreaks>
  <colBreaks count="1" manualBreakCount="1">
    <brk id="1" max="104857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4105" r:id="rId5" name="Button 9">
              <controlPr defaultSize="0" print="0" autoFill="0" autoPict="0" macro="[0]!ClearSheet">
                <anchor moveWithCells="1" sizeWithCells="1">
                  <from>
                    <xdr:col>8</xdr:col>
                    <xdr:colOff>604838</xdr:colOff>
                    <xdr:row>198</xdr:row>
                    <xdr:rowOff>104775</xdr:rowOff>
                  </from>
                  <to>
                    <xdr:col>9</xdr:col>
                    <xdr:colOff>904875</xdr:colOff>
                    <xdr:row>199</xdr:row>
                    <xdr:rowOff>314325</xdr:rowOff>
                  </to>
                </anchor>
              </controlPr>
            </control>
          </mc:Choice>
        </mc:AlternateContent>
        <mc:AlternateContent xmlns:mc="http://schemas.openxmlformats.org/markup-compatibility/2006">
          <mc:Choice Requires="x14">
            <control shapeId="4107" r:id="rId6" name="Button 11">
              <controlPr defaultSize="0" print="0" autoFill="0" autoPict="0" macro="[0]!Print_Sheet" altText="Print Sheet_x000a_">
                <anchor>
                  <from>
                    <xdr:col>7</xdr:col>
                    <xdr:colOff>123825</xdr:colOff>
                    <xdr:row>198</xdr:row>
                    <xdr:rowOff>104775</xdr:rowOff>
                  </from>
                  <to>
                    <xdr:col>8</xdr:col>
                    <xdr:colOff>485775</xdr:colOff>
                    <xdr:row>199</xdr:row>
                    <xdr:rowOff>314325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D02D70E3-3445-44DA-86C9-B8B3E9EFF9AB}">
          <x14:formula1>
            <xm:f>'Tax Codes'!$A$2:$A$303</xm:f>
          </x14:formula1>
          <xm:sqref>B17:C17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50"/>
  <sheetViews>
    <sheetView showGridLines="0" showRowColHeaders="0" topLeftCell="A19" workbookViewId="0">
      <selection activeCell="D35" sqref="D35"/>
      <extLst>
        <ext xmlns:xlsdti="http://schemas.microsoft.com/office/spreadsheetml/2023/showDataTypeIcons" uri="{77bfe23e-c014-4d31-8a63-9c772dbf06b6}">
          <xlsdti:showDataTypeIcons visible="0"/>
        </ext>
      </extLst>
    </sheetView>
  </sheetViews>
  <sheetFormatPr defaultColWidth="0" defaultRowHeight="12.75" zeroHeight="1" x14ac:dyDescent="0.35"/>
  <cols>
    <col min="1" max="1" width="9.1328125" style="66" customWidth="1"/>
    <col min="2" max="2" width="35.86328125" style="66" bestFit="1" customWidth="1"/>
    <col min="3" max="3" width="5.46484375" style="66" customWidth="1"/>
    <col min="4" max="5" width="9.1328125" style="101" customWidth="1"/>
    <col min="6" max="6" width="9.1328125" style="66" customWidth="1"/>
    <col min="7" max="16384" width="9.1328125" style="66" hidden="1"/>
  </cols>
  <sheetData>
    <row r="1" spans="1:5" ht="13.15" x14ac:dyDescent="0.4">
      <c r="A1" s="95" t="s">
        <v>0</v>
      </c>
      <c r="B1" s="95"/>
      <c r="C1" s="95"/>
    </row>
    <row r="2" spans="1:5" ht="13.15" x14ac:dyDescent="0.4">
      <c r="A2" s="95"/>
      <c r="B2" s="67" t="s">
        <v>1</v>
      </c>
      <c r="C2" s="67"/>
    </row>
    <row r="3" spans="1:5" x14ac:dyDescent="0.35">
      <c r="D3" s="102" t="s">
        <v>2</v>
      </c>
      <c r="E3" s="102" t="s">
        <v>3</v>
      </c>
    </row>
    <row r="4" spans="1:5" x14ac:dyDescent="0.35"/>
    <row r="5" spans="1:5" x14ac:dyDescent="0.35">
      <c r="B5" s="66" t="s">
        <v>4</v>
      </c>
      <c r="D5" s="101">
        <v>50000</v>
      </c>
      <c r="E5" s="101">
        <v>30000</v>
      </c>
    </row>
    <row r="6" spans="1:5" x14ac:dyDescent="0.35">
      <c r="B6" s="66" t="s">
        <v>149</v>
      </c>
      <c r="D6" s="101">
        <v>20000</v>
      </c>
      <c r="E6" s="103" t="s">
        <v>5</v>
      </c>
    </row>
    <row r="7" spans="1:5" x14ac:dyDescent="0.35">
      <c r="B7" s="66" t="s">
        <v>6</v>
      </c>
      <c r="D7" s="101">
        <v>10000</v>
      </c>
      <c r="E7" s="103" t="s">
        <v>5</v>
      </c>
    </row>
    <row r="8" spans="1:5" x14ac:dyDescent="0.35">
      <c r="D8" s="104">
        <v>80000</v>
      </c>
      <c r="E8" s="104">
        <v>30000</v>
      </c>
    </row>
    <row r="9" spans="1:5" x14ac:dyDescent="0.35"/>
    <row r="10" spans="1:5" ht="13.15" x14ac:dyDescent="0.4">
      <c r="B10" s="67" t="s">
        <v>7</v>
      </c>
      <c r="C10" s="67"/>
    </row>
    <row r="11" spans="1:5" x14ac:dyDescent="0.35">
      <c r="D11" s="102" t="s">
        <v>2</v>
      </c>
      <c r="E11" s="102" t="s">
        <v>3</v>
      </c>
    </row>
    <row r="12" spans="1:5" x14ac:dyDescent="0.35"/>
    <row r="13" spans="1:5" x14ac:dyDescent="0.35">
      <c r="B13" s="66" t="s">
        <v>8</v>
      </c>
      <c r="D13" s="101">
        <v>150000</v>
      </c>
      <c r="E13" s="101">
        <v>25000</v>
      </c>
    </row>
    <row r="14" spans="1:5" x14ac:dyDescent="0.35">
      <c r="B14" s="66" t="s">
        <v>9</v>
      </c>
      <c r="D14" s="103" t="s">
        <v>5</v>
      </c>
      <c r="E14" s="101">
        <v>5000</v>
      </c>
    </row>
    <row r="15" spans="1:5" x14ac:dyDescent="0.35">
      <c r="B15" s="66" t="s">
        <v>10</v>
      </c>
      <c r="D15" s="101">
        <v>5000</v>
      </c>
      <c r="E15" s="101">
        <v>3000</v>
      </c>
    </row>
    <row r="16" spans="1:5" x14ac:dyDescent="0.35">
      <c r="B16" s="66" t="s">
        <v>11</v>
      </c>
      <c r="D16" s="101">
        <v>2000</v>
      </c>
      <c r="E16" s="103" t="s">
        <v>5</v>
      </c>
    </row>
    <row r="17" spans="1:5" x14ac:dyDescent="0.35">
      <c r="B17" s="66" t="s">
        <v>12</v>
      </c>
      <c r="D17" s="101">
        <v>2000</v>
      </c>
    </row>
    <row r="18" spans="1:5" x14ac:dyDescent="0.35">
      <c r="D18" s="104">
        <v>159000</v>
      </c>
      <c r="E18" s="104">
        <v>263000</v>
      </c>
    </row>
    <row r="19" spans="1:5" x14ac:dyDescent="0.35"/>
    <row r="20" spans="1:5" ht="13.15" x14ac:dyDescent="0.4">
      <c r="B20" s="67" t="s">
        <v>13</v>
      </c>
      <c r="C20" s="67"/>
    </row>
    <row r="21" spans="1:5" x14ac:dyDescent="0.35">
      <c r="D21" s="102" t="s">
        <v>2</v>
      </c>
      <c r="E21" s="102" t="s">
        <v>3</v>
      </c>
    </row>
    <row r="22" spans="1:5" x14ac:dyDescent="0.35"/>
    <row r="23" spans="1:5" x14ac:dyDescent="0.35">
      <c r="B23" s="66" t="s">
        <v>14</v>
      </c>
      <c r="D23" s="101">
        <v>20000</v>
      </c>
      <c r="E23" s="101">
        <v>50000</v>
      </c>
    </row>
    <row r="24" spans="1:5" x14ac:dyDescent="0.35">
      <c r="A24" s="105"/>
      <c r="B24" s="105"/>
      <c r="C24" s="105"/>
      <c r="D24" s="102"/>
      <c r="E24" s="102"/>
    </row>
    <row r="25" spans="1:5" x14ac:dyDescent="0.35"/>
    <row r="26" spans="1:5" ht="13.15" x14ac:dyDescent="0.4">
      <c r="A26" s="95" t="s">
        <v>15</v>
      </c>
    </row>
    <row r="27" spans="1:5" x14ac:dyDescent="0.35"/>
    <row r="28" spans="1:5" x14ac:dyDescent="0.35">
      <c r="B28" s="66" t="s">
        <v>16</v>
      </c>
      <c r="E28" s="101">
        <v>90000</v>
      </c>
    </row>
    <row r="29" spans="1:5" x14ac:dyDescent="0.35"/>
    <row r="30" spans="1:5" ht="13.15" x14ac:dyDescent="0.4">
      <c r="A30" s="95" t="s">
        <v>17</v>
      </c>
      <c r="B30" s="66" t="s">
        <v>18</v>
      </c>
      <c r="D30" s="101">
        <v>70000</v>
      </c>
    </row>
    <row r="31" spans="1:5" ht="13.15" x14ac:dyDescent="0.4">
      <c r="A31" s="95"/>
      <c r="B31" s="66" t="s">
        <v>19</v>
      </c>
      <c r="D31" s="101">
        <v>800000</v>
      </c>
    </row>
    <row r="32" spans="1:5" ht="13.15" x14ac:dyDescent="0.4">
      <c r="A32" s="95"/>
      <c r="B32" s="66" t="s">
        <v>20</v>
      </c>
      <c r="D32" s="101">
        <v>100000</v>
      </c>
    </row>
    <row r="33" spans="1:5" ht="13.15" x14ac:dyDescent="0.4">
      <c r="A33" s="95"/>
      <c r="B33" s="66" t="s">
        <v>21</v>
      </c>
      <c r="D33" s="101">
        <v>263000</v>
      </c>
    </row>
    <row r="34" spans="1:5" ht="13.15" x14ac:dyDescent="0.4">
      <c r="A34" s="95"/>
      <c r="B34" s="66" t="s">
        <v>22</v>
      </c>
      <c r="D34" s="102">
        <v>120000</v>
      </c>
    </row>
    <row r="35" spans="1:5" ht="13.15" x14ac:dyDescent="0.4">
      <c r="A35" s="95"/>
      <c r="E35" s="101">
        <v>1353000</v>
      </c>
    </row>
    <row r="36" spans="1:5" ht="13.15" x14ac:dyDescent="0.4">
      <c r="A36" s="95"/>
    </row>
    <row r="37" spans="1:5" ht="13.15" x14ac:dyDescent="0.4">
      <c r="A37" s="95" t="s">
        <v>23</v>
      </c>
      <c r="B37" s="66" t="s">
        <v>24</v>
      </c>
      <c r="D37" s="101">
        <v>50000</v>
      </c>
    </row>
    <row r="38" spans="1:5" x14ac:dyDescent="0.35">
      <c r="B38" s="66" t="s">
        <v>25</v>
      </c>
      <c r="D38" s="101">
        <v>60000</v>
      </c>
    </row>
    <row r="39" spans="1:5" x14ac:dyDescent="0.35">
      <c r="B39" s="66" t="s">
        <v>26</v>
      </c>
      <c r="D39" s="101">
        <v>80000</v>
      </c>
    </row>
    <row r="40" spans="1:5" x14ac:dyDescent="0.35">
      <c r="B40" s="66" t="s">
        <v>27</v>
      </c>
      <c r="D40" s="101">
        <v>159000</v>
      </c>
    </row>
    <row r="41" spans="1:5" x14ac:dyDescent="0.35">
      <c r="B41" s="66" t="s">
        <v>28</v>
      </c>
      <c r="D41" s="101">
        <v>140000</v>
      </c>
    </row>
    <row r="42" spans="1:5" x14ac:dyDescent="0.35">
      <c r="B42" s="66" t="s">
        <v>29</v>
      </c>
      <c r="D42" s="101">
        <v>4000</v>
      </c>
    </row>
    <row r="43" spans="1:5" x14ac:dyDescent="0.35">
      <c r="B43" s="66" t="s">
        <v>30</v>
      </c>
      <c r="D43" s="101">
        <v>80000</v>
      </c>
    </row>
    <row r="44" spans="1:5" x14ac:dyDescent="0.35">
      <c r="E44" s="101">
        <v>1113000</v>
      </c>
    </row>
    <row r="45" spans="1:5" x14ac:dyDescent="0.35"/>
    <row r="46" spans="1:5" ht="13.15" x14ac:dyDescent="0.4">
      <c r="A46" s="95" t="s">
        <v>31</v>
      </c>
    </row>
    <row r="47" spans="1:5" x14ac:dyDescent="0.35">
      <c r="B47" s="66" t="s">
        <v>32</v>
      </c>
      <c r="E47" s="101">
        <v>3000</v>
      </c>
    </row>
    <row r="48" spans="1:5" x14ac:dyDescent="0.35"/>
    <row r="49" spans="1:5" ht="13.5" thickBot="1" x14ac:dyDescent="0.45">
      <c r="A49" s="95" t="s">
        <v>33</v>
      </c>
      <c r="E49" s="106">
        <v>333000</v>
      </c>
    </row>
    <row r="50" spans="1:5" ht="13.15" thickTop="1" x14ac:dyDescent="0.35"/>
  </sheetData>
  <sheetProtection algorithmName="SHA-512" hashValue="2DFDob2FzVafk5eLJr0EiZu0kM5ueLDG/GcdsjN4QGh3wXW1v8xMlbXU4wIuk0X7Unsl4cem5TG3u3LsRXxEdw==" saltValue="eRFnjh+8YZXs5My0Cxc/Ng==" spinCount="100000" sheet="1" objects="1" scenarios="1"/>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K134"/>
  <sheetViews>
    <sheetView showGridLines="0" showRowColHeaders="0" topLeftCell="A107" workbookViewId="0">
      <selection activeCell="B131" sqref="B131:C131"/>
      <extLst>
        <ext xmlns:xlsdti="http://schemas.microsoft.com/office/spreadsheetml/2023/showDataTypeIcons" uri="{77bfe23e-c014-4d31-8a63-9c772dbf06b6}">
          <xlsdti:showDataTypeIcons visible="0"/>
        </ext>
      </extLst>
    </sheetView>
  </sheetViews>
  <sheetFormatPr defaultColWidth="0" defaultRowHeight="12.75" zeroHeight="1" x14ac:dyDescent="0.35"/>
  <cols>
    <col min="1" max="1" width="3.1328125" style="66" customWidth="1"/>
    <col min="2" max="2" width="10.19921875" style="66" customWidth="1"/>
    <col min="3" max="3" width="31" style="66" customWidth="1"/>
    <col min="4" max="4" width="7.86328125" style="66" customWidth="1"/>
    <col min="5" max="9" width="12.86328125" style="66" customWidth="1"/>
    <col min="10" max="10" width="12.19921875" style="66" customWidth="1"/>
    <col min="11" max="11" width="4.1328125" style="66" customWidth="1"/>
    <col min="12" max="16384" width="9.1328125" style="66" hidden="1"/>
  </cols>
  <sheetData>
    <row r="1" spans="2:10" ht="31.5" customHeight="1" x14ac:dyDescent="0.4">
      <c r="E1" s="235" t="s">
        <v>34</v>
      </c>
      <c r="F1" s="235"/>
      <c r="G1" s="235"/>
      <c r="I1" s="236" t="s">
        <v>35</v>
      </c>
      <c r="J1" s="237"/>
    </row>
    <row r="2" spans="2:10" ht="13.15" x14ac:dyDescent="0.4">
      <c r="B2" s="67" t="s">
        <v>36</v>
      </c>
    </row>
    <row r="3" spans="2:10" x14ac:dyDescent="0.35"/>
    <row r="4" spans="2:10" ht="13.15" x14ac:dyDescent="0.4">
      <c r="B4" s="68"/>
      <c r="C4" s="69"/>
      <c r="D4" s="70" t="s">
        <v>38</v>
      </c>
      <c r="E4" s="70"/>
      <c r="F4" s="70" t="s">
        <v>2</v>
      </c>
      <c r="G4" s="70"/>
      <c r="H4" s="70" t="s">
        <v>3</v>
      </c>
      <c r="I4" s="70"/>
      <c r="J4" s="71"/>
    </row>
    <row r="5" spans="2:10" ht="13.15" x14ac:dyDescent="0.4">
      <c r="B5" s="72" t="s">
        <v>37</v>
      </c>
      <c r="C5" s="73"/>
      <c r="D5" s="74" t="s">
        <v>39</v>
      </c>
      <c r="E5" s="74" t="s">
        <v>75</v>
      </c>
      <c r="F5" s="74" t="s">
        <v>41</v>
      </c>
      <c r="G5" s="74" t="s">
        <v>5</v>
      </c>
      <c r="H5" s="74" t="s">
        <v>41</v>
      </c>
      <c r="I5" s="74" t="s">
        <v>42</v>
      </c>
      <c r="J5" s="75" t="s">
        <v>43</v>
      </c>
    </row>
    <row r="6" spans="2:10" x14ac:dyDescent="0.35">
      <c r="B6" s="227" t="s">
        <v>4</v>
      </c>
      <c r="C6" s="228"/>
      <c r="D6" s="64">
        <v>56</v>
      </c>
      <c r="E6" s="76">
        <v>200000</v>
      </c>
      <c r="F6" s="76">
        <v>50000</v>
      </c>
      <c r="G6" s="77"/>
      <c r="H6" s="76">
        <v>30000</v>
      </c>
      <c r="I6" s="78"/>
      <c r="J6" s="79">
        <f>E6+F6-H6</f>
        <v>220000</v>
      </c>
    </row>
    <row r="7" spans="2:10" x14ac:dyDescent="0.35">
      <c r="B7" s="227" t="s">
        <v>6</v>
      </c>
      <c r="C7" s="228"/>
      <c r="D7" s="64">
        <v>3</v>
      </c>
      <c r="E7" s="76">
        <v>300000</v>
      </c>
      <c r="F7" s="76">
        <v>10000</v>
      </c>
      <c r="G7" s="77"/>
      <c r="H7" s="76"/>
      <c r="I7" s="78"/>
      <c r="J7" s="79">
        <f t="shared" ref="J7:J12" si="0">E7+F7-H7</f>
        <v>310000</v>
      </c>
    </row>
    <row r="8" spans="2:10" x14ac:dyDescent="0.35">
      <c r="B8" s="227" t="s">
        <v>112</v>
      </c>
      <c r="C8" s="228"/>
      <c r="D8" s="64">
        <v>45</v>
      </c>
      <c r="E8" s="76">
        <v>56000</v>
      </c>
      <c r="F8" s="76"/>
      <c r="G8" s="77"/>
      <c r="H8" s="76"/>
      <c r="I8" s="78"/>
      <c r="J8" s="79">
        <f t="shared" si="0"/>
        <v>56000</v>
      </c>
    </row>
    <row r="9" spans="2:10" x14ac:dyDescent="0.35">
      <c r="B9" s="227" t="s">
        <v>113</v>
      </c>
      <c r="C9" s="228"/>
      <c r="D9" s="64">
        <v>721</v>
      </c>
      <c r="E9" s="76">
        <v>1200000</v>
      </c>
      <c r="F9" s="76"/>
      <c r="G9" s="77"/>
      <c r="H9" s="76"/>
      <c r="I9" s="78"/>
      <c r="J9" s="79">
        <f t="shared" si="0"/>
        <v>1200000</v>
      </c>
    </row>
    <row r="10" spans="2:10" x14ac:dyDescent="0.35">
      <c r="B10" s="227" t="s">
        <v>80</v>
      </c>
      <c r="C10" s="228"/>
      <c r="D10" s="64">
        <v>401</v>
      </c>
      <c r="E10" s="76">
        <v>40000</v>
      </c>
      <c r="F10" s="76">
        <v>20000</v>
      </c>
      <c r="G10" s="77"/>
      <c r="H10" s="76"/>
      <c r="I10" s="78"/>
      <c r="J10" s="79">
        <f t="shared" si="0"/>
        <v>60000</v>
      </c>
    </row>
    <row r="11" spans="2:10" x14ac:dyDescent="0.35">
      <c r="B11" s="227"/>
      <c r="C11" s="228"/>
      <c r="D11" s="64"/>
      <c r="E11" s="76"/>
      <c r="F11" s="76"/>
      <c r="G11" s="77"/>
      <c r="H11" s="76"/>
      <c r="I11" s="78"/>
      <c r="J11" s="79">
        <f t="shared" si="0"/>
        <v>0</v>
      </c>
    </row>
    <row r="12" spans="2:10" x14ac:dyDescent="0.35">
      <c r="B12" s="227"/>
      <c r="C12" s="228"/>
      <c r="D12" s="80"/>
      <c r="E12" s="76"/>
      <c r="F12" s="76"/>
      <c r="G12" s="77"/>
      <c r="H12" s="76"/>
      <c r="I12" s="78"/>
      <c r="J12" s="79">
        <f t="shared" si="0"/>
        <v>0</v>
      </c>
    </row>
    <row r="13" spans="2:10" x14ac:dyDescent="0.35">
      <c r="B13" s="230" t="s">
        <v>396</v>
      </c>
      <c r="C13" s="226"/>
      <c r="D13" s="81">
        <v>9950</v>
      </c>
      <c r="E13" s="79">
        <f>SUM(E6:E12)</f>
        <v>1796000</v>
      </c>
      <c r="F13" s="79">
        <f>SUM(F6:F12)</f>
        <v>80000</v>
      </c>
      <c r="G13" s="77"/>
      <c r="H13" s="79">
        <f>SUM(H6:H12)</f>
        <v>30000</v>
      </c>
      <c r="I13" s="77"/>
      <c r="J13" s="79">
        <f>SUM(J6:J12)</f>
        <v>1846000</v>
      </c>
    </row>
    <row r="14" spans="2:10" x14ac:dyDescent="0.35"/>
    <row r="15" spans="2:10" ht="13.15" x14ac:dyDescent="0.4">
      <c r="B15" s="68"/>
      <c r="C15" s="69"/>
      <c r="D15" s="69"/>
      <c r="E15" s="70"/>
      <c r="F15" s="70" t="s">
        <v>2</v>
      </c>
      <c r="G15" s="70"/>
      <c r="H15" s="70" t="s">
        <v>3</v>
      </c>
      <c r="I15" s="70"/>
      <c r="J15" s="71"/>
    </row>
    <row r="16" spans="2:10" ht="13.15" x14ac:dyDescent="0.4">
      <c r="B16" s="72" t="s">
        <v>44</v>
      </c>
      <c r="C16" s="73"/>
      <c r="D16" s="74" t="s">
        <v>45</v>
      </c>
      <c r="E16" s="74" t="s">
        <v>40</v>
      </c>
      <c r="F16" s="74" t="s">
        <v>41</v>
      </c>
      <c r="G16" s="74" t="s">
        <v>5</v>
      </c>
      <c r="H16" s="74" t="s">
        <v>41</v>
      </c>
      <c r="I16" s="74" t="s">
        <v>42</v>
      </c>
      <c r="J16" s="75" t="s">
        <v>43</v>
      </c>
    </row>
    <row r="17" spans="2:10" x14ac:dyDescent="0.35">
      <c r="B17" s="77" t="s">
        <v>98</v>
      </c>
      <c r="C17" s="77"/>
      <c r="D17" s="82">
        <v>9540</v>
      </c>
      <c r="E17" s="76"/>
      <c r="F17" s="76"/>
      <c r="G17" s="77"/>
      <c r="H17" s="76"/>
      <c r="I17" s="77"/>
      <c r="J17" s="83"/>
    </row>
    <row r="18" spans="2:10" ht="26.25" customHeight="1" x14ac:dyDescent="0.35">
      <c r="B18" s="231" t="s">
        <v>99</v>
      </c>
      <c r="C18" s="232"/>
      <c r="D18" s="82">
        <v>9544</v>
      </c>
      <c r="E18" s="76"/>
      <c r="F18" s="76"/>
      <c r="G18" s="77"/>
      <c r="H18" s="76"/>
      <c r="I18" s="77"/>
      <c r="J18" s="83"/>
    </row>
    <row r="19" spans="2:10" x14ac:dyDescent="0.35">
      <c r="B19" s="233" t="s">
        <v>100</v>
      </c>
      <c r="C19" s="234"/>
      <c r="D19" s="84">
        <v>9574</v>
      </c>
      <c r="E19" s="76"/>
      <c r="F19" s="76"/>
      <c r="G19" s="77"/>
      <c r="H19" s="76"/>
      <c r="I19" s="77"/>
      <c r="J19" s="83"/>
    </row>
    <row r="20" spans="2:10" ht="27" customHeight="1" x14ac:dyDescent="0.35">
      <c r="B20" s="233" t="s">
        <v>101</v>
      </c>
      <c r="C20" s="234"/>
      <c r="D20" s="84">
        <v>9575</v>
      </c>
      <c r="E20" s="76"/>
      <c r="F20" s="76"/>
      <c r="G20" s="77"/>
      <c r="H20" s="76"/>
      <c r="I20" s="77"/>
      <c r="J20" s="83"/>
    </row>
    <row r="21" spans="2:10" x14ac:dyDescent="0.35">
      <c r="B21" s="231" t="s">
        <v>102</v>
      </c>
      <c r="C21" s="232"/>
      <c r="D21" s="82">
        <v>9601</v>
      </c>
      <c r="E21" s="76"/>
      <c r="F21" s="76"/>
      <c r="G21" s="77"/>
      <c r="H21" s="76"/>
      <c r="I21" s="77"/>
      <c r="J21" s="83"/>
    </row>
    <row r="22" spans="2:10" x14ac:dyDescent="0.35">
      <c r="B22" s="231" t="s">
        <v>103</v>
      </c>
      <c r="C22" s="232"/>
      <c r="D22" s="82">
        <v>9605</v>
      </c>
      <c r="E22" s="76"/>
      <c r="F22" s="76"/>
      <c r="G22" s="77"/>
      <c r="H22" s="76"/>
      <c r="I22" s="77"/>
      <c r="J22" s="83"/>
    </row>
    <row r="23" spans="2:10" x14ac:dyDescent="0.35">
      <c r="B23" s="231" t="s">
        <v>104</v>
      </c>
      <c r="C23" s="232"/>
      <c r="D23" s="82">
        <v>9607</v>
      </c>
      <c r="E23" s="76"/>
      <c r="F23" s="76"/>
      <c r="G23" s="77"/>
      <c r="H23" s="76"/>
      <c r="I23" s="77"/>
      <c r="J23" s="83"/>
    </row>
    <row r="24" spans="2:10" x14ac:dyDescent="0.35">
      <c r="B24" s="231" t="s">
        <v>105</v>
      </c>
      <c r="C24" s="232"/>
      <c r="D24" s="82">
        <v>9610</v>
      </c>
      <c r="E24" s="76"/>
      <c r="F24" s="76"/>
      <c r="G24" s="77"/>
      <c r="H24" s="76"/>
      <c r="I24" s="77"/>
      <c r="J24" s="83"/>
    </row>
    <row r="25" spans="2:10" x14ac:dyDescent="0.35">
      <c r="B25" s="231" t="s">
        <v>106</v>
      </c>
      <c r="C25" s="232"/>
      <c r="D25" s="82">
        <v>9611</v>
      </c>
      <c r="E25" s="76"/>
      <c r="F25" s="76"/>
      <c r="G25" s="77"/>
      <c r="H25" s="76"/>
      <c r="I25" s="77"/>
      <c r="J25" s="83"/>
    </row>
    <row r="26" spans="2:10" x14ac:dyDescent="0.35">
      <c r="B26" s="231" t="s">
        <v>107</v>
      </c>
      <c r="C26" s="232"/>
      <c r="D26" s="82">
        <v>9612</v>
      </c>
      <c r="E26" s="76"/>
      <c r="F26" s="76"/>
      <c r="G26" s="77"/>
      <c r="H26" s="76"/>
      <c r="I26" s="77"/>
      <c r="J26" s="83"/>
    </row>
    <row r="27" spans="2:10" x14ac:dyDescent="0.35">
      <c r="B27" s="231" t="s">
        <v>108</v>
      </c>
      <c r="C27" s="232"/>
      <c r="D27" s="82">
        <v>9613</v>
      </c>
      <c r="E27" s="76"/>
      <c r="F27" s="76"/>
      <c r="G27" s="77"/>
      <c r="H27" s="76"/>
      <c r="I27" s="77"/>
      <c r="J27" s="83"/>
    </row>
    <row r="28" spans="2:10" x14ac:dyDescent="0.35">
      <c r="B28" s="231" t="s">
        <v>109</v>
      </c>
      <c r="C28" s="232"/>
      <c r="D28" s="82">
        <v>9614</v>
      </c>
      <c r="E28" s="76"/>
      <c r="F28" s="76"/>
      <c r="G28" s="77"/>
      <c r="H28" s="76"/>
      <c r="I28" s="77"/>
      <c r="J28" s="83"/>
    </row>
    <row r="29" spans="2:10" x14ac:dyDescent="0.35">
      <c r="B29" s="231" t="s">
        <v>110</v>
      </c>
      <c r="C29" s="232"/>
      <c r="D29" s="82">
        <v>9600</v>
      </c>
      <c r="E29" s="76"/>
      <c r="F29" s="76"/>
      <c r="G29" s="77"/>
      <c r="H29" s="76"/>
      <c r="I29" s="77"/>
      <c r="J29" s="83"/>
    </row>
    <row r="30" spans="2:10" x14ac:dyDescent="0.35">
      <c r="B30" s="227"/>
      <c r="C30" s="228"/>
      <c r="D30" s="80"/>
      <c r="E30" s="76"/>
      <c r="F30" s="76"/>
      <c r="G30" s="77"/>
      <c r="H30" s="76"/>
      <c r="I30" s="77"/>
      <c r="J30" s="83"/>
    </row>
    <row r="31" spans="2:10" x14ac:dyDescent="0.35">
      <c r="B31" s="230" t="s">
        <v>46</v>
      </c>
      <c r="C31" s="226"/>
      <c r="D31" s="77"/>
      <c r="E31" s="85" t="s">
        <v>5</v>
      </c>
      <c r="F31" s="85" t="s">
        <v>5</v>
      </c>
      <c r="G31" s="77"/>
      <c r="H31" s="85" t="s">
        <v>5</v>
      </c>
      <c r="I31" s="77"/>
      <c r="J31" s="85" t="s">
        <v>5</v>
      </c>
    </row>
    <row r="32" spans="2:10" x14ac:dyDescent="0.35"/>
    <row r="33" spans="2:10" ht="13.15" x14ac:dyDescent="0.4">
      <c r="B33" s="216" t="s">
        <v>47</v>
      </c>
      <c r="C33" s="216"/>
      <c r="D33" s="216"/>
      <c r="E33" s="86">
        <v>1796000</v>
      </c>
      <c r="F33" s="86">
        <v>80000</v>
      </c>
      <c r="G33" s="87"/>
      <c r="H33" s="86">
        <v>30000</v>
      </c>
      <c r="I33" s="87"/>
      <c r="J33" s="86">
        <v>1846000</v>
      </c>
    </row>
    <row r="34" spans="2:10" x14ac:dyDescent="0.35"/>
    <row r="35" spans="2:10" ht="13.15" x14ac:dyDescent="0.4">
      <c r="B35" s="67" t="s">
        <v>48</v>
      </c>
    </row>
    <row r="36" spans="2:10" x14ac:dyDescent="0.35"/>
    <row r="37" spans="2:10" ht="13.15" x14ac:dyDescent="0.4">
      <c r="B37" s="88"/>
      <c r="C37" s="89"/>
      <c r="D37" s="89"/>
      <c r="E37" s="70" t="s">
        <v>49</v>
      </c>
      <c r="F37" s="70"/>
      <c r="G37" s="70" t="s">
        <v>2</v>
      </c>
      <c r="H37" s="70"/>
      <c r="I37" s="70" t="s">
        <v>3</v>
      </c>
      <c r="J37" s="71"/>
    </row>
    <row r="38" spans="2:10" ht="13.15" x14ac:dyDescent="0.4">
      <c r="B38" s="90"/>
      <c r="C38" s="91"/>
      <c r="D38" s="91"/>
      <c r="E38" s="74"/>
      <c r="F38" s="74"/>
      <c r="G38" s="74" t="s">
        <v>50</v>
      </c>
      <c r="H38" s="74"/>
      <c r="I38" s="74" t="s">
        <v>50</v>
      </c>
      <c r="J38" s="75" t="s">
        <v>43</v>
      </c>
    </row>
    <row r="39" spans="2:10" x14ac:dyDescent="0.35">
      <c r="B39" s="221" t="s">
        <v>51</v>
      </c>
      <c r="C39" s="221"/>
      <c r="D39" s="77"/>
      <c r="E39" s="76">
        <v>800000</v>
      </c>
      <c r="F39" s="77"/>
      <c r="G39" s="79">
        <v>-800000</v>
      </c>
      <c r="H39" s="77"/>
      <c r="I39" s="77"/>
      <c r="J39" s="83"/>
    </row>
    <row r="40" spans="2:10" x14ac:dyDescent="0.35">
      <c r="B40" s="221" t="s">
        <v>52</v>
      </c>
      <c r="C40" s="221"/>
      <c r="D40" s="77"/>
      <c r="E40" s="76">
        <v>600000</v>
      </c>
      <c r="F40" s="77"/>
      <c r="G40" s="77"/>
      <c r="H40" s="77"/>
      <c r="I40" s="79">
        <v>-600000</v>
      </c>
      <c r="J40" s="83"/>
    </row>
    <row r="41" spans="2:10" x14ac:dyDescent="0.35"/>
    <row r="42" spans="2:10" x14ac:dyDescent="0.35">
      <c r="B42" s="66" t="s">
        <v>53</v>
      </c>
      <c r="E42" s="79">
        <v>-200000</v>
      </c>
      <c r="F42" s="78"/>
      <c r="G42" s="79">
        <v>800000</v>
      </c>
      <c r="H42" s="78"/>
      <c r="I42" s="79">
        <v>-600000</v>
      </c>
      <c r="J42" s="79"/>
    </row>
    <row r="43" spans="2:10" x14ac:dyDescent="0.35"/>
    <row r="44" spans="2:10" ht="13.15" x14ac:dyDescent="0.4">
      <c r="B44" s="67" t="s">
        <v>54</v>
      </c>
    </row>
    <row r="45" spans="2:10" x14ac:dyDescent="0.35"/>
    <row r="46" spans="2:10" ht="13.15" x14ac:dyDescent="0.4">
      <c r="B46" s="68" t="s">
        <v>430</v>
      </c>
      <c r="C46" s="69"/>
      <c r="D46" s="70" t="s">
        <v>38</v>
      </c>
      <c r="E46" s="70"/>
      <c r="F46" s="70" t="s">
        <v>2</v>
      </c>
      <c r="G46" s="70" t="s">
        <v>3</v>
      </c>
      <c r="H46" s="70" t="s">
        <v>3</v>
      </c>
      <c r="I46" s="70" t="s">
        <v>2</v>
      </c>
      <c r="J46" s="71"/>
    </row>
    <row r="47" spans="2:10" ht="13.15" x14ac:dyDescent="0.4">
      <c r="B47" s="72" t="s">
        <v>55</v>
      </c>
      <c r="C47" s="73"/>
      <c r="D47" s="74" t="s">
        <v>39</v>
      </c>
      <c r="E47" s="74" t="s">
        <v>49</v>
      </c>
      <c r="F47" s="92" t="s">
        <v>56</v>
      </c>
      <c r="G47" s="92" t="s">
        <v>58</v>
      </c>
      <c r="H47" s="92" t="s">
        <v>57</v>
      </c>
      <c r="I47" s="92" t="s">
        <v>59</v>
      </c>
      <c r="J47" s="75" t="s">
        <v>43</v>
      </c>
    </row>
    <row r="48" spans="2:10" x14ac:dyDescent="0.35">
      <c r="B48" s="194" t="s">
        <v>455</v>
      </c>
      <c r="C48" s="170"/>
      <c r="D48" s="93">
        <v>586</v>
      </c>
      <c r="E48" s="76"/>
      <c r="F48" s="76"/>
      <c r="G48" s="76"/>
      <c r="H48" s="76"/>
      <c r="I48" s="76"/>
      <c r="J48" s="79">
        <f>'[3]Worksheet Example'!$H$91</f>
        <v>0</v>
      </c>
    </row>
    <row r="49" spans="2:10" x14ac:dyDescent="0.35">
      <c r="B49" s="224" t="s">
        <v>111</v>
      </c>
      <c r="C49" s="224"/>
      <c r="D49" s="93">
        <f>IF(B49="","",VLOOKUP(B49,[4]!AllowableCode,2,FALSE))</f>
        <v>264</v>
      </c>
      <c r="E49" s="76">
        <v>675000</v>
      </c>
      <c r="F49" s="76"/>
      <c r="G49" s="76"/>
      <c r="H49" s="76"/>
      <c r="I49" s="76"/>
      <c r="J49" s="79">
        <f t="shared" ref="J49:J56" si="1">F49+G49-H49-I49</f>
        <v>0</v>
      </c>
    </row>
    <row r="50" spans="2:10" x14ac:dyDescent="0.35">
      <c r="B50" s="224" t="s">
        <v>4</v>
      </c>
      <c r="C50" s="224"/>
      <c r="D50" s="93">
        <f>IF(B50="","",VLOOKUP(B50,[4]!AllowableCode,2,FALSE))</f>
        <v>56</v>
      </c>
      <c r="E50" s="76">
        <v>10000</v>
      </c>
      <c r="F50" s="76"/>
      <c r="G50" s="76"/>
      <c r="H50" s="76"/>
      <c r="I50" s="76"/>
      <c r="J50" s="79">
        <f t="shared" si="1"/>
        <v>0</v>
      </c>
    </row>
    <row r="51" spans="2:10" x14ac:dyDescent="0.35">
      <c r="B51" s="224" t="s">
        <v>6</v>
      </c>
      <c r="C51" s="224"/>
      <c r="D51" s="93">
        <f>IF(B51="","",VLOOKUP(B51,[4]!AllowableCode,2,FALSE))</f>
        <v>3</v>
      </c>
      <c r="E51" s="76">
        <v>10000</v>
      </c>
      <c r="F51" s="76"/>
      <c r="G51" s="76"/>
      <c r="H51" s="76"/>
      <c r="I51" s="76"/>
      <c r="J51" s="79">
        <f t="shared" si="1"/>
        <v>0</v>
      </c>
    </row>
    <row r="52" spans="2:10" x14ac:dyDescent="0.35">
      <c r="B52" s="224" t="s">
        <v>112</v>
      </c>
      <c r="C52" s="224"/>
      <c r="D52" s="93">
        <f>IF(B52="","",VLOOKUP(B52,[4]!AllowableCode,2,FALSE))</f>
        <v>45</v>
      </c>
      <c r="E52" s="76">
        <v>5000</v>
      </c>
      <c r="F52" s="76"/>
      <c r="G52" s="76"/>
      <c r="H52" s="76"/>
      <c r="I52" s="76"/>
      <c r="J52" s="79">
        <f t="shared" si="1"/>
        <v>0</v>
      </c>
    </row>
    <row r="53" spans="2:10" x14ac:dyDescent="0.35">
      <c r="B53" s="224" t="s">
        <v>113</v>
      </c>
      <c r="C53" s="224"/>
      <c r="D53" s="93">
        <f>IF(B53="","",VLOOKUP(B53,[4]!AllowableCode,2,FALSE))</f>
        <v>721</v>
      </c>
      <c r="E53" s="76">
        <v>500000</v>
      </c>
      <c r="F53" s="76">
        <v>150000</v>
      </c>
      <c r="G53" s="76"/>
      <c r="H53" s="76">
        <v>250000</v>
      </c>
      <c r="I53" s="76"/>
      <c r="J53" s="79">
        <f t="shared" si="1"/>
        <v>-100000</v>
      </c>
    </row>
    <row r="54" spans="2:10" x14ac:dyDescent="0.35">
      <c r="B54" s="224"/>
      <c r="C54" s="224"/>
      <c r="D54" s="64"/>
      <c r="E54" s="76"/>
      <c r="F54" s="76"/>
      <c r="G54" s="76"/>
      <c r="H54" s="76"/>
      <c r="I54" s="76"/>
      <c r="J54" s="79">
        <f t="shared" si="1"/>
        <v>0</v>
      </c>
    </row>
    <row r="55" spans="2:10" x14ac:dyDescent="0.35">
      <c r="B55" s="224"/>
      <c r="C55" s="224"/>
      <c r="D55" s="64"/>
      <c r="E55" s="76"/>
      <c r="F55" s="76"/>
      <c r="G55" s="76"/>
      <c r="H55" s="76"/>
      <c r="I55" s="76"/>
      <c r="J55" s="79">
        <f t="shared" si="1"/>
        <v>0</v>
      </c>
    </row>
    <row r="56" spans="2:10" x14ac:dyDescent="0.35">
      <c r="B56" s="224"/>
      <c r="C56" s="224"/>
      <c r="D56" s="64"/>
      <c r="E56" s="76"/>
      <c r="F56" s="76"/>
      <c r="G56" s="76"/>
      <c r="H56" s="76"/>
      <c r="I56" s="76"/>
      <c r="J56" s="79">
        <f t="shared" si="1"/>
        <v>0</v>
      </c>
    </row>
    <row r="57" spans="2:10" x14ac:dyDescent="0.35">
      <c r="B57" s="230" t="s">
        <v>60</v>
      </c>
      <c r="C57" s="226"/>
      <c r="D57" s="77"/>
      <c r="E57" s="79">
        <f t="shared" ref="E57:J57" si="2">SUM(E48:E56)</f>
        <v>1200000</v>
      </c>
      <c r="F57" s="79">
        <f t="shared" si="2"/>
        <v>150000</v>
      </c>
      <c r="G57" s="79">
        <f t="shared" si="2"/>
        <v>0</v>
      </c>
      <c r="H57" s="79">
        <f t="shared" si="2"/>
        <v>250000</v>
      </c>
      <c r="I57" s="79">
        <f t="shared" si="2"/>
        <v>0</v>
      </c>
      <c r="J57" s="79">
        <f t="shared" si="2"/>
        <v>-100000</v>
      </c>
    </row>
    <row r="58" spans="2:10" x14ac:dyDescent="0.35"/>
    <row r="59" spans="2:10" ht="13.15" x14ac:dyDescent="0.4">
      <c r="B59" s="68"/>
      <c r="C59" s="69"/>
      <c r="D59" s="70"/>
      <c r="E59" s="70"/>
      <c r="F59" s="70" t="s">
        <v>2</v>
      </c>
      <c r="G59" s="70" t="s">
        <v>3</v>
      </c>
      <c r="H59" s="70" t="s">
        <v>3</v>
      </c>
      <c r="I59" s="70" t="s">
        <v>2</v>
      </c>
      <c r="J59" s="71"/>
    </row>
    <row r="60" spans="2:10" ht="13.15" x14ac:dyDescent="0.4">
      <c r="B60" s="72" t="s">
        <v>61</v>
      </c>
      <c r="C60" s="73"/>
      <c r="D60" s="74" t="s">
        <v>45</v>
      </c>
      <c r="E60" s="74" t="s">
        <v>49</v>
      </c>
      <c r="F60" s="92" t="s">
        <v>84</v>
      </c>
      <c r="G60" s="92" t="s">
        <v>86</v>
      </c>
      <c r="H60" s="92" t="s">
        <v>85</v>
      </c>
      <c r="I60" s="92" t="s">
        <v>87</v>
      </c>
      <c r="J60" s="94" t="s">
        <v>62</v>
      </c>
    </row>
    <row r="61" spans="2:10" x14ac:dyDescent="0.35">
      <c r="B61" s="230" t="s">
        <v>114</v>
      </c>
      <c r="C61" s="226"/>
      <c r="D61" s="81">
        <v>9661</v>
      </c>
      <c r="E61" s="76">
        <v>60000</v>
      </c>
      <c r="F61" s="76"/>
      <c r="G61" s="76">
        <v>50000</v>
      </c>
      <c r="H61" s="76"/>
      <c r="I61" s="76">
        <v>20000</v>
      </c>
      <c r="J61" s="79">
        <f>F61+G61-H61-I61</f>
        <v>30000</v>
      </c>
    </row>
    <row r="62" spans="2:10" x14ac:dyDescent="0.35">
      <c r="B62" s="230" t="s">
        <v>115</v>
      </c>
      <c r="C62" s="226"/>
      <c r="D62" s="81">
        <v>9662</v>
      </c>
      <c r="E62" s="76"/>
      <c r="F62" s="76"/>
      <c r="G62" s="76"/>
      <c r="H62" s="76"/>
      <c r="I62" s="76"/>
      <c r="J62" s="79">
        <f t="shared" ref="J62:J75" si="3">F62+G62-H62-I62</f>
        <v>0</v>
      </c>
    </row>
    <row r="63" spans="2:10" x14ac:dyDescent="0.35">
      <c r="B63" s="230" t="s">
        <v>116</v>
      </c>
      <c r="C63" s="226"/>
      <c r="D63" s="81">
        <v>9663</v>
      </c>
      <c r="E63" s="76">
        <v>7000</v>
      </c>
      <c r="F63" s="76"/>
      <c r="G63" s="76"/>
      <c r="H63" s="76"/>
      <c r="I63" s="76"/>
      <c r="J63" s="79">
        <f t="shared" si="3"/>
        <v>0</v>
      </c>
    </row>
    <row r="64" spans="2:10" x14ac:dyDescent="0.35">
      <c r="B64" s="230" t="s">
        <v>117</v>
      </c>
      <c r="C64" s="226"/>
      <c r="D64" s="81">
        <v>9665</v>
      </c>
      <c r="E64" s="76"/>
      <c r="F64" s="76"/>
      <c r="G64" s="76"/>
      <c r="H64" s="76"/>
      <c r="I64" s="76"/>
      <c r="J64" s="79">
        <f t="shared" si="3"/>
        <v>0</v>
      </c>
    </row>
    <row r="65" spans="2:10" x14ac:dyDescent="0.35">
      <c r="B65" s="230" t="s">
        <v>118</v>
      </c>
      <c r="C65" s="226"/>
      <c r="D65" s="81">
        <v>9713</v>
      </c>
      <c r="E65" s="76"/>
      <c r="F65" s="76"/>
      <c r="G65" s="76"/>
      <c r="H65" s="76"/>
      <c r="I65" s="76"/>
      <c r="J65" s="79">
        <f t="shared" si="3"/>
        <v>0</v>
      </c>
    </row>
    <row r="66" spans="2:10" x14ac:dyDescent="0.35">
      <c r="B66" s="230" t="s">
        <v>119</v>
      </c>
      <c r="C66" s="226"/>
      <c r="D66" s="81">
        <v>9714</v>
      </c>
      <c r="E66" s="76"/>
      <c r="F66" s="76"/>
      <c r="G66" s="76"/>
      <c r="H66" s="76"/>
      <c r="I66" s="76"/>
      <c r="J66" s="79">
        <f t="shared" si="3"/>
        <v>0</v>
      </c>
    </row>
    <row r="67" spans="2:10" x14ac:dyDescent="0.35">
      <c r="B67" s="230" t="s">
        <v>120</v>
      </c>
      <c r="C67" s="226"/>
      <c r="D67" s="81">
        <v>9764</v>
      </c>
      <c r="E67" s="76">
        <v>80000</v>
      </c>
      <c r="F67" s="76">
        <v>2000</v>
      </c>
      <c r="G67" s="76"/>
      <c r="H67" s="76"/>
      <c r="I67" s="76"/>
      <c r="J67" s="79">
        <f t="shared" si="3"/>
        <v>2000</v>
      </c>
    </row>
    <row r="68" spans="2:10" x14ac:dyDescent="0.35">
      <c r="B68" s="230" t="s">
        <v>121</v>
      </c>
      <c r="C68" s="226"/>
      <c r="D68" s="81">
        <v>9799</v>
      </c>
      <c r="E68" s="76">
        <v>4000</v>
      </c>
      <c r="F68" s="76"/>
      <c r="G68" s="76"/>
      <c r="H68" s="76"/>
      <c r="I68" s="76"/>
      <c r="J68" s="79">
        <f t="shared" si="3"/>
        <v>0</v>
      </c>
    </row>
    <row r="69" spans="2:10" x14ac:dyDescent="0.35">
      <c r="B69" s="230" t="s">
        <v>122</v>
      </c>
      <c r="C69" s="226"/>
      <c r="D69" s="81">
        <v>9801</v>
      </c>
      <c r="E69" s="76"/>
      <c r="F69" s="76"/>
      <c r="G69" s="76"/>
      <c r="H69" s="76"/>
      <c r="I69" s="76"/>
      <c r="J69" s="79">
        <f t="shared" si="3"/>
        <v>0</v>
      </c>
    </row>
    <row r="70" spans="2:10" x14ac:dyDescent="0.35">
      <c r="B70" s="230" t="s">
        <v>123</v>
      </c>
      <c r="C70" s="226"/>
      <c r="D70" s="81">
        <v>9802</v>
      </c>
      <c r="E70" s="76"/>
      <c r="F70" s="76"/>
      <c r="G70" s="76"/>
      <c r="H70" s="76"/>
      <c r="I70" s="76"/>
      <c r="J70" s="79">
        <f t="shared" si="3"/>
        <v>0</v>
      </c>
    </row>
    <row r="71" spans="2:10" x14ac:dyDescent="0.35">
      <c r="B71" s="230" t="s">
        <v>124</v>
      </c>
      <c r="C71" s="226"/>
      <c r="D71" s="81">
        <v>9815</v>
      </c>
      <c r="E71" s="76"/>
      <c r="F71" s="76"/>
      <c r="G71" s="76"/>
      <c r="H71" s="76"/>
      <c r="I71" s="76"/>
      <c r="J71" s="79">
        <f t="shared" si="3"/>
        <v>0</v>
      </c>
    </row>
    <row r="72" spans="2:10" x14ac:dyDescent="0.35">
      <c r="B72" s="230" t="s">
        <v>125</v>
      </c>
      <c r="C72" s="226"/>
      <c r="D72" s="81">
        <v>9822</v>
      </c>
      <c r="E72" s="76"/>
      <c r="F72" s="76"/>
      <c r="G72" s="76"/>
      <c r="H72" s="76"/>
      <c r="I72" s="76"/>
      <c r="J72" s="79">
        <f t="shared" si="3"/>
        <v>0</v>
      </c>
    </row>
    <row r="73" spans="2:10" x14ac:dyDescent="0.35">
      <c r="B73" s="230" t="s">
        <v>126</v>
      </c>
      <c r="C73" s="226"/>
      <c r="D73" s="81">
        <v>9836</v>
      </c>
      <c r="E73" s="76"/>
      <c r="F73" s="76"/>
      <c r="G73" s="76"/>
      <c r="H73" s="76"/>
      <c r="I73" s="76"/>
      <c r="J73" s="79">
        <f t="shared" si="3"/>
        <v>0</v>
      </c>
    </row>
    <row r="74" spans="2:10" x14ac:dyDescent="0.35">
      <c r="B74" s="230" t="s">
        <v>127</v>
      </c>
      <c r="C74" s="226"/>
      <c r="D74" s="81">
        <v>9953</v>
      </c>
      <c r="E74" s="76"/>
      <c r="F74" s="76"/>
      <c r="G74" s="76"/>
      <c r="H74" s="76"/>
      <c r="I74" s="76"/>
      <c r="J74" s="79">
        <f t="shared" si="3"/>
        <v>0</v>
      </c>
    </row>
    <row r="75" spans="2:10" x14ac:dyDescent="0.35">
      <c r="B75" s="227"/>
      <c r="C75" s="228"/>
      <c r="D75" s="80"/>
      <c r="E75" s="76"/>
      <c r="F75" s="76"/>
      <c r="G75" s="76"/>
      <c r="H75" s="76"/>
      <c r="I75" s="76"/>
      <c r="J75" s="79">
        <f t="shared" si="3"/>
        <v>0</v>
      </c>
    </row>
    <row r="76" spans="2:10" x14ac:dyDescent="0.35">
      <c r="B76" s="230" t="s">
        <v>63</v>
      </c>
      <c r="C76" s="226"/>
      <c r="D76" s="77"/>
      <c r="E76" s="79">
        <f t="shared" ref="E76:J76" si="4">SUM(E61:E75)</f>
        <v>151000</v>
      </c>
      <c r="F76" s="79">
        <f t="shared" si="4"/>
        <v>2000</v>
      </c>
      <c r="G76" s="79">
        <f t="shared" si="4"/>
        <v>50000</v>
      </c>
      <c r="H76" s="79">
        <f t="shared" si="4"/>
        <v>0</v>
      </c>
      <c r="I76" s="79">
        <f t="shared" si="4"/>
        <v>20000</v>
      </c>
      <c r="J76" s="79">
        <f t="shared" si="4"/>
        <v>32000</v>
      </c>
    </row>
    <row r="77" spans="2:10" x14ac:dyDescent="0.35"/>
    <row r="78" spans="2:10" ht="13.15" x14ac:dyDescent="0.4">
      <c r="B78" s="68"/>
      <c r="C78" s="69"/>
      <c r="D78" s="70"/>
      <c r="E78" s="70"/>
      <c r="F78" s="70" t="s">
        <v>2</v>
      </c>
      <c r="G78" s="70" t="s">
        <v>3</v>
      </c>
      <c r="H78" s="70" t="s">
        <v>3</v>
      </c>
      <c r="I78" s="70" t="s">
        <v>2</v>
      </c>
      <c r="J78" s="71"/>
    </row>
    <row r="79" spans="2:10" ht="13.15" x14ac:dyDescent="0.4">
      <c r="B79" s="72" t="s">
        <v>64</v>
      </c>
      <c r="C79" s="73"/>
      <c r="D79" s="74" t="s">
        <v>45</v>
      </c>
      <c r="E79" s="74" t="s">
        <v>49</v>
      </c>
      <c r="F79" s="92" t="s">
        <v>88</v>
      </c>
      <c r="G79" s="92" t="s">
        <v>89</v>
      </c>
      <c r="H79" s="92" t="s">
        <v>85</v>
      </c>
      <c r="I79" s="92" t="s">
        <v>87</v>
      </c>
      <c r="J79" s="94" t="s">
        <v>62</v>
      </c>
    </row>
    <row r="80" spans="2:10" x14ac:dyDescent="0.35">
      <c r="B80" s="221" t="s">
        <v>128</v>
      </c>
      <c r="C80" s="221"/>
      <c r="D80" s="81">
        <v>9760</v>
      </c>
      <c r="E80" s="76"/>
      <c r="F80" s="76"/>
      <c r="G80" s="76"/>
      <c r="H80" s="76"/>
      <c r="I80" s="76"/>
      <c r="J80" s="79">
        <f>F80+G80-H80-I80</f>
        <v>0</v>
      </c>
    </row>
    <row r="81" spans="2:10" x14ac:dyDescent="0.35">
      <c r="B81" s="221" t="s">
        <v>129</v>
      </c>
      <c r="C81" s="221"/>
      <c r="D81" s="81">
        <v>9765</v>
      </c>
      <c r="E81" s="76">
        <v>6000</v>
      </c>
      <c r="F81" s="76"/>
      <c r="G81" s="76"/>
      <c r="H81" s="76">
        <v>5000</v>
      </c>
      <c r="I81" s="76"/>
      <c r="J81" s="79">
        <f t="shared" ref="J81:J105" si="5">F81+G81-H81-I81</f>
        <v>-5000</v>
      </c>
    </row>
    <row r="82" spans="2:10" x14ac:dyDescent="0.35">
      <c r="B82" s="221" t="s">
        <v>130</v>
      </c>
      <c r="C82" s="221"/>
      <c r="D82" s="81">
        <v>9792</v>
      </c>
      <c r="E82" s="76"/>
      <c r="F82" s="76"/>
      <c r="G82" s="76"/>
      <c r="H82" s="76"/>
      <c r="I82" s="76"/>
      <c r="J82" s="79">
        <f t="shared" si="5"/>
        <v>0</v>
      </c>
    </row>
    <row r="83" spans="2:10" x14ac:dyDescent="0.35">
      <c r="B83" s="221" t="s">
        <v>131</v>
      </c>
      <c r="C83" s="221"/>
      <c r="D83" s="81">
        <v>9795</v>
      </c>
      <c r="E83" s="76">
        <v>1000</v>
      </c>
      <c r="F83" s="76"/>
      <c r="G83" s="76"/>
      <c r="H83" s="76"/>
      <c r="I83" s="76"/>
      <c r="J83" s="79">
        <f t="shared" si="5"/>
        <v>0</v>
      </c>
    </row>
    <row r="84" spans="2:10" x14ac:dyDescent="0.35">
      <c r="B84" s="221" t="s">
        <v>132</v>
      </c>
      <c r="C84" s="221"/>
      <c r="D84" s="81">
        <v>9796</v>
      </c>
      <c r="E84" s="76"/>
      <c r="F84" s="76"/>
      <c r="G84" s="76"/>
      <c r="H84" s="76"/>
      <c r="I84" s="76"/>
      <c r="J84" s="79">
        <f t="shared" si="5"/>
        <v>0</v>
      </c>
    </row>
    <row r="85" spans="2:10" x14ac:dyDescent="0.35">
      <c r="B85" s="221" t="s">
        <v>102</v>
      </c>
      <c r="C85" s="221"/>
      <c r="D85" s="81">
        <v>9798</v>
      </c>
      <c r="E85" s="76">
        <v>45000</v>
      </c>
      <c r="F85" s="76">
        <v>2000</v>
      </c>
      <c r="G85" s="76"/>
      <c r="H85" s="76">
        <v>5000</v>
      </c>
      <c r="I85" s="76"/>
      <c r="J85" s="79">
        <f t="shared" si="5"/>
        <v>-3000</v>
      </c>
    </row>
    <row r="86" spans="2:10" x14ac:dyDescent="0.35">
      <c r="B86" s="221" t="s">
        <v>133</v>
      </c>
      <c r="C86" s="221"/>
      <c r="D86" s="81">
        <v>9804</v>
      </c>
      <c r="E86" s="76">
        <v>1000</v>
      </c>
      <c r="F86" s="76"/>
      <c r="G86" s="76"/>
      <c r="H86" s="76"/>
      <c r="I86" s="76"/>
      <c r="J86" s="79">
        <f t="shared" si="5"/>
        <v>0</v>
      </c>
    </row>
    <row r="87" spans="2:10" x14ac:dyDescent="0.35">
      <c r="B87" s="221" t="s">
        <v>134</v>
      </c>
      <c r="C87" s="221"/>
      <c r="D87" s="81">
        <v>9805</v>
      </c>
      <c r="E87" s="76">
        <v>46000</v>
      </c>
      <c r="F87" s="76"/>
      <c r="G87" s="76"/>
      <c r="H87" s="76"/>
      <c r="I87" s="76"/>
      <c r="J87" s="79">
        <f t="shared" si="5"/>
        <v>0</v>
      </c>
    </row>
    <row r="88" spans="2:10" x14ac:dyDescent="0.35">
      <c r="B88" s="221" t="s">
        <v>135</v>
      </c>
      <c r="C88" s="221"/>
      <c r="D88" s="81">
        <v>9807</v>
      </c>
      <c r="E88" s="76"/>
      <c r="F88" s="76"/>
      <c r="G88" s="76"/>
      <c r="H88" s="76"/>
      <c r="I88" s="76"/>
      <c r="J88" s="79">
        <f t="shared" si="5"/>
        <v>0</v>
      </c>
    </row>
    <row r="89" spans="2:10" x14ac:dyDescent="0.35">
      <c r="B89" s="221" t="s">
        <v>136</v>
      </c>
      <c r="C89" s="221"/>
      <c r="D89" s="81">
        <v>9808</v>
      </c>
      <c r="E89" s="76"/>
      <c r="F89" s="76"/>
      <c r="G89" s="76"/>
      <c r="H89" s="76"/>
      <c r="I89" s="76"/>
      <c r="J89" s="79">
        <f t="shared" si="5"/>
        <v>0</v>
      </c>
    </row>
    <row r="90" spans="2:10" x14ac:dyDescent="0.35">
      <c r="B90" s="221" t="s">
        <v>137</v>
      </c>
      <c r="C90" s="221"/>
      <c r="D90" s="81">
        <v>9809</v>
      </c>
      <c r="E90" s="76">
        <v>5000</v>
      </c>
      <c r="F90" s="76">
        <v>5000</v>
      </c>
      <c r="G90" s="76"/>
      <c r="H90" s="76">
        <v>3000</v>
      </c>
      <c r="I90" s="76"/>
      <c r="J90" s="79">
        <f t="shared" si="5"/>
        <v>2000</v>
      </c>
    </row>
    <row r="91" spans="2:10" x14ac:dyDescent="0.35">
      <c r="B91" s="221" t="s">
        <v>138</v>
      </c>
      <c r="C91" s="221"/>
      <c r="D91" s="81">
        <v>9810</v>
      </c>
      <c r="E91" s="76"/>
      <c r="F91" s="76"/>
      <c r="G91" s="76"/>
      <c r="H91" s="76"/>
      <c r="I91" s="76"/>
      <c r="J91" s="79">
        <f t="shared" si="5"/>
        <v>0</v>
      </c>
    </row>
    <row r="92" spans="2:10" x14ac:dyDescent="0.35">
      <c r="B92" s="225" t="s">
        <v>458</v>
      </c>
      <c r="C92" s="226"/>
      <c r="D92" s="81">
        <v>9811</v>
      </c>
      <c r="E92" s="76">
        <v>30000</v>
      </c>
      <c r="F92" s="76"/>
      <c r="G92" s="76"/>
      <c r="H92" s="76"/>
      <c r="I92" s="76"/>
      <c r="J92" s="79">
        <f t="shared" si="5"/>
        <v>0</v>
      </c>
    </row>
    <row r="93" spans="2:10" x14ac:dyDescent="0.35">
      <c r="B93" s="221" t="s">
        <v>139</v>
      </c>
      <c r="C93" s="221"/>
      <c r="D93" s="81">
        <v>9816</v>
      </c>
      <c r="E93" s="76"/>
      <c r="F93" s="76"/>
      <c r="G93" s="76"/>
      <c r="H93" s="76"/>
      <c r="I93" s="76"/>
      <c r="J93" s="79">
        <f t="shared" si="5"/>
        <v>0</v>
      </c>
    </row>
    <row r="94" spans="2:10" x14ac:dyDescent="0.35">
      <c r="B94" s="221" t="s">
        <v>140</v>
      </c>
      <c r="C94" s="221"/>
      <c r="D94" s="81">
        <v>9819</v>
      </c>
      <c r="E94" s="76"/>
      <c r="F94" s="76"/>
      <c r="G94" s="76"/>
      <c r="H94" s="76"/>
      <c r="I94" s="76"/>
      <c r="J94" s="79">
        <f t="shared" si="5"/>
        <v>0</v>
      </c>
    </row>
    <row r="95" spans="2:10" x14ac:dyDescent="0.35">
      <c r="B95" s="221" t="s">
        <v>141</v>
      </c>
      <c r="C95" s="221"/>
      <c r="D95" s="81">
        <v>9820</v>
      </c>
      <c r="E95" s="76">
        <v>3000</v>
      </c>
      <c r="F95" s="76"/>
      <c r="G95" s="76"/>
      <c r="H95" s="76"/>
      <c r="I95" s="76"/>
      <c r="J95" s="79">
        <f t="shared" si="5"/>
        <v>0</v>
      </c>
    </row>
    <row r="96" spans="2:10" x14ac:dyDescent="0.35">
      <c r="B96" s="221" t="s">
        <v>142</v>
      </c>
      <c r="C96" s="221"/>
      <c r="D96" s="81">
        <v>9821</v>
      </c>
      <c r="E96" s="76"/>
      <c r="F96" s="76"/>
      <c r="G96" s="76"/>
      <c r="H96" s="76"/>
      <c r="I96" s="76"/>
      <c r="J96" s="79">
        <f t="shared" si="5"/>
        <v>0</v>
      </c>
    </row>
    <row r="97" spans="2:10" x14ac:dyDescent="0.35">
      <c r="B97" s="221" t="s">
        <v>143</v>
      </c>
      <c r="C97" s="221"/>
      <c r="D97" s="81">
        <v>9823</v>
      </c>
      <c r="E97" s="76"/>
      <c r="F97" s="76"/>
      <c r="G97" s="76"/>
      <c r="H97" s="76"/>
      <c r="I97" s="76"/>
      <c r="J97" s="79">
        <f t="shared" si="5"/>
        <v>0</v>
      </c>
    </row>
    <row r="98" spans="2:10" x14ac:dyDescent="0.35">
      <c r="B98" s="221" t="s">
        <v>144</v>
      </c>
      <c r="C98" s="221"/>
      <c r="D98" s="81">
        <v>9824</v>
      </c>
      <c r="E98" s="76"/>
      <c r="F98" s="76"/>
      <c r="G98" s="76"/>
      <c r="H98" s="76"/>
      <c r="I98" s="76"/>
      <c r="J98" s="79">
        <f t="shared" si="5"/>
        <v>0</v>
      </c>
    </row>
    <row r="99" spans="2:10" x14ac:dyDescent="0.35">
      <c r="B99" s="221" t="s">
        <v>145</v>
      </c>
      <c r="C99" s="221"/>
      <c r="D99" s="81">
        <v>9825</v>
      </c>
      <c r="E99" s="76"/>
      <c r="F99" s="76"/>
      <c r="G99" s="76"/>
      <c r="H99" s="76"/>
      <c r="I99" s="76"/>
      <c r="J99" s="79">
        <f t="shared" si="5"/>
        <v>0</v>
      </c>
    </row>
    <row r="100" spans="2:10" x14ac:dyDescent="0.35">
      <c r="B100" s="221" t="s">
        <v>105</v>
      </c>
      <c r="C100" s="221"/>
      <c r="D100" s="81">
        <v>9826</v>
      </c>
      <c r="E100" s="76"/>
      <c r="F100" s="76"/>
      <c r="G100" s="76"/>
      <c r="H100" s="76"/>
      <c r="I100" s="76"/>
      <c r="J100" s="79">
        <f t="shared" si="5"/>
        <v>0</v>
      </c>
    </row>
    <row r="101" spans="2:10" x14ac:dyDescent="0.35">
      <c r="B101" s="221" t="s">
        <v>146</v>
      </c>
      <c r="C101" s="221"/>
      <c r="D101" s="81">
        <v>9827</v>
      </c>
      <c r="E101" s="76"/>
      <c r="F101" s="76"/>
      <c r="G101" s="76"/>
      <c r="H101" s="76"/>
      <c r="I101" s="76"/>
      <c r="J101" s="79">
        <f t="shared" si="5"/>
        <v>0</v>
      </c>
    </row>
    <row r="102" spans="2:10" x14ac:dyDescent="0.35">
      <c r="B102" s="221" t="s">
        <v>147</v>
      </c>
      <c r="C102" s="221"/>
      <c r="D102" s="81">
        <v>9829</v>
      </c>
      <c r="E102" s="76"/>
      <c r="F102" s="76"/>
      <c r="G102" s="76"/>
      <c r="H102" s="76"/>
      <c r="I102" s="76"/>
      <c r="J102" s="79">
        <f t="shared" si="5"/>
        <v>0</v>
      </c>
    </row>
    <row r="103" spans="2:10" x14ac:dyDescent="0.35">
      <c r="B103" s="221" t="s">
        <v>110</v>
      </c>
      <c r="C103" s="221"/>
      <c r="D103" s="81">
        <v>9896</v>
      </c>
      <c r="E103" s="76">
        <v>2000</v>
      </c>
      <c r="F103" s="76"/>
      <c r="G103" s="76"/>
      <c r="H103" s="76"/>
      <c r="I103" s="76"/>
      <c r="J103" s="79">
        <f t="shared" si="5"/>
        <v>0</v>
      </c>
    </row>
    <row r="104" spans="2:10" x14ac:dyDescent="0.35">
      <c r="B104" s="227"/>
      <c r="C104" s="228"/>
      <c r="D104" s="80"/>
      <c r="E104" s="76"/>
      <c r="F104" s="76"/>
      <c r="G104" s="76"/>
      <c r="H104" s="76"/>
      <c r="I104" s="76"/>
      <c r="J104" s="79">
        <f t="shared" si="5"/>
        <v>0</v>
      </c>
    </row>
    <row r="105" spans="2:10" x14ac:dyDescent="0.35">
      <c r="B105" s="227"/>
      <c r="C105" s="228"/>
      <c r="D105" s="80"/>
      <c r="E105" s="76"/>
      <c r="F105" s="76"/>
      <c r="G105" s="76"/>
      <c r="H105" s="76"/>
      <c r="I105" s="76"/>
      <c r="J105" s="79">
        <f t="shared" si="5"/>
        <v>0</v>
      </c>
    </row>
    <row r="106" spans="2:10" x14ac:dyDescent="0.35">
      <c r="B106" s="230" t="s">
        <v>66</v>
      </c>
      <c r="C106" s="226"/>
      <c r="D106" s="77"/>
      <c r="E106" s="79">
        <f t="shared" ref="E106:J106" si="6">SUM(E80:E105)</f>
        <v>139000</v>
      </c>
      <c r="F106" s="79">
        <f t="shared" si="6"/>
        <v>7000</v>
      </c>
      <c r="G106" s="79">
        <f t="shared" si="6"/>
        <v>0</v>
      </c>
      <c r="H106" s="79">
        <f t="shared" si="6"/>
        <v>13000</v>
      </c>
      <c r="I106" s="79">
        <f t="shared" si="6"/>
        <v>0</v>
      </c>
      <c r="J106" s="79">
        <f t="shared" si="6"/>
        <v>-6000</v>
      </c>
    </row>
    <row r="107" spans="2:10" x14ac:dyDescent="0.35"/>
    <row r="108" spans="2:10" ht="13.15" x14ac:dyDescent="0.4">
      <c r="B108" s="95" t="s">
        <v>90</v>
      </c>
      <c r="E108" s="86">
        <f t="shared" ref="E108:J108" si="7">E57+E76+E106</f>
        <v>1490000</v>
      </c>
      <c r="F108" s="86">
        <f t="shared" si="7"/>
        <v>159000</v>
      </c>
      <c r="G108" s="86">
        <f t="shared" si="7"/>
        <v>50000</v>
      </c>
      <c r="H108" s="86">
        <f t="shared" si="7"/>
        <v>263000</v>
      </c>
      <c r="I108" s="86">
        <f t="shared" si="7"/>
        <v>20000</v>
      </c>
      <c r="J108" s="86">
        <f t="shared" si="7"/>
        <v>-74000</v>
      </c>
    </row>
    <row r="109" spans="2:10" x14ac:dyDescent="0.35"/>
    <row r="110" spans="2:10" ht="13.15" x14ac:dyDescent="0.4">
      <c r="B110" s="67" t="s">
        <v>67</v>
      </c>
      <c r="E110" s="229" t="s">
        <v>49</v>
      </c>
      <c r="F110" s="229"/>
      <c r="I110" s="217" t="s">
        <v>43</v>
      </c>
      <c r="J110" s="217"/>
    </row>
    <row r="111" spans="2:10" x14ac:dyDescent="0.35">
      <c r="C111" s="66" t="s">
        <v>65</v>
      </c>
      <c r="E111" s="96" t="s">
        <v>68</v>
      </c>
      <c r="F111" s="96" t="s">
        <v>69</v>
      </c>
      <c r="G111" s="222"/>
      <c r="H111" s="223"/>
      <c r="I111" s="96" t="s">
        <v>68</v>
      </c>
      <c r="J111" s="96" t="s">
        <v>69</v>
      </c>
    </row>
    <row r="112" spans="2:10" x14ac:dyDescent="0.35">
      <c r="B112" s="221" t="s">
        <v>18</v>
      </c>
      <c r="C112" s="221"/>
      <c r="D112" s="77"/>
      <c r="E112" s="77"/>
      <c r="F112" s="76">
        <v>70000</v>
      </c>
      <c r="G112" s="221"/>
      <c r="H112" s="221"/>
      <c r="I112" s="77"/>
      <c r="J112" s="77"/>
    </row>
    <row r="113" spans="2:10" x14ac:dyDescent="0.35">
      <c r="B113" s="221" t="s">
        <v>29</v>
      </c>
      <c r="C113" s="221"/>
      <c r="D113" s="77"/>
      <c r="E113" s="76">
        <v>4000</v>
      </c>
      <c r="F113" s="77"/>
      <c r="G113" s="221"/>
      <c r="H113" s="221"/>
      <c r="I113" s="77"/>
      <c r="J113" s="77"/>
    </row>
    <row r="114" spans="2:10" x14ac:dyDescent="0.35">
      <c r="B114" s="221" t="s">
        <v>91</v>
      </c>
      <c r="C114" s="221"/>
      <c r="D114" s="77"/>
      <c r="E114" s="77"/>
      <c r="F114" s="76"/>
      <c r="G114" s="221"/>
      <c r="H114" s="221"/>
      <c r="I114" s="77"/>
      <c r="J114" s="77"/>
    </row>
    <row r="115" spans="2:10" x14ac:dyDescent="0.35">
      <c r="B115" s="221" t="s">
        <v>92</v>
      </c>
      <c r="C115" s="221"/>
      <c r="D115" s="77"/>
      <c r="E115" s="76">
        <v>50000</v>
      </c>
      <c r="F115" s="77"/>
      <c r="G115" s="221"/>
      <c r="H115" s="221"/>
      <c r="I115" s="77"/>
      <c r="J115" s="77"/>
    </row>
    <row r="116" spans="2:10" x14ac:dyDescent="0.35">
      <c r="B116" s="224"/>
      <c r="C116" s="224"/>
      <c r="D116" s="97"/>
      <c r="E116" s="76"/>
      <c r="F116" s="76"/>
      <c r="G116" s="221"/>
      <c r="H116" s="221"/>
      <c r="I116" s="77"/>
      <c r="J116" s="77"/>
    </row>
    <row r="117" spans="2:10" x14ac:dyDescent="0.35">
      <c r="B117" s="221" t="s">
        <v>148</v>
      </c>
      <c r="C117" s="221"/>
      <c r="D117" s="82">
        <v>9600</v>
      </c>
      <c r="E117" s="77"/>
      <c r="F117" s="77"/>
      <c r="G117" s="221"/>
      <c r="H117" s="221"/>
      <c r="I117" s="76">
        <v>3000</v>
      </c>
      <c r="J117" s="77"/>
    </row>
    <row r="118" spans="2:10" x14ac:dyDescent="0.35">
      <c r="B118" s="221" t="s">
        <v>93</v>
      </c>
      <c r="C118" s="221"/>
      <c r="D118" s="82">
        <v>9935</v>
      </c>
      <c r="E118" s="77"/>
      <c r="F118" s="77"/>
      <c r="G118" s="221"/>
      <c r="H118" s="221"/>
      <c r="I118" s="77"/>
      <c r="J118" s="76"/>
    </row>
    <row r="119" spans="2:10" x14ac:dyDescent="0.35">
      <c r="B119" s="221" t="s">
        <v>30</v>
      </c>
      <c r="C119" s="221"/>
      <c r="D119" s="82">
        <v>9936</v>
      </c>
      <c r="E119" s="77"/>
      <c r="F119" s="77"/>
      <c r="G119" s="221"/>
      <c r="H119" s="221"/>
      <c r="I119" s="77"/>
      <c r="J119" s="76">
        <v>80000</v>
      </c>
    </row>
    <row r="120" spans="2:10" x14ac:dyDescent="0.35">
      <c r="B120" s="221" t="s">
        <v>95</v>
      </c>
      <c r="C120" s="221"/>
      <c r="D120" s="82">
        <v>9937</v>
      </c>
      <c r="E120" s="77"/>
      <c r="F120" s="77"/>
      <c r="G120" s="221"/>
      <c r="H120" s="221"/>
      <c r="I120" s="77"/>
      <c r="J120" s="76"/>
    </row>
    <row r="121" spans="2:10" x14ac:dyDescent="0.35">
      <c r="B121" s="221" t="s">
        <v>94</v>
      </c>
      <c r="C121" s="221"/>
      <c r="D121" s="82">
        <v>9938</v>
      </c>
      <c r="E121" s="77"/>
      <c r="F121" s="77"/>
      <c r="G121" s="221"/>
      <c r="H121" s="221"/>
      <c r="I121" s="77"/>
      <c r="J121" s="76">
        <v>140000</v>
      </c>
    </row>
    <row r="122" spans="2:10" x14ac:dyDescent="0.35">
      <c r="B122" s="221" t="s">
        <v>96</v>
      </c>
      <c r="C122" s="221"/>
      <c r="D122" s="82">
        <v>9941</v>
      </c>
      <c r="E122" s="77"/>
      <c r="F122" s="77"/>
      <c r="G122" s="222"/>
      <c r="H122" s="223"/>
      <c r="I122" s="76">
        <v>120000</v>
      </c>
      <c r="J122" s="77"/>
    </row>
    <row r="123" spans="2:10" x14ac:dyDescent="0.35">
      <c r="B123" s="221" t="s">
        <v>97</v>
      </c>
      <c r="C123" s="221"/>
      <c r="D123" s="82">
        <v>9942</v>
      </c>
      <c r="E123" s="77"/>
      <c r="F123" s="77"/>
      <c r="G123" s="221"/>
      <c r="H123" s="221"/>
      <c r="I123" s="76"/>
      <c r="J123" s="77"/>
    </row>
    <row r="124" spans="2:10" x14ac:dyDescent="0.35">
      <c r="B124" s="224"/>
      <c r="C124" s="224"/>
      <c r="D124" s="98"/>
      <c r="E124" s="77"/>
      <c r="F124" s="77"/>
      <c r="G124" s="221"/>
      <c r="H124" s="221"/>
      <c r="I124" s="76"/>
      <c r="J124" s="76"/>
    </row>
    <row r="125" spans="2:10" x14ac:dyDescent="0.35"/>
    <row r="126" spans="2:10" ht="13.15" x14ac:dyDescent="0.4">
      <c r="B126" s="216" t="s">
        <v>70</v>
      </c>
      <c r="C126" s="216"/>
      <c r="E126" s="86">
        <f>SUM(E112:E124)</f>
        <v>54000</v>
      </c>
      <c r="F126" s="86">
        <f>-SUM(F112:F124)</f>
        <v>-70000</v>
      </c>
      <c r="G126" s="218"/>
      <c r="H126" s="219"/>
      <c r="I126" s="86">
        <f>SUM(I112:I124)</f>
        <v>123000</v>
      </c>
      <c r="J126" s="86">
        <f>-SUM(J112:J124)</f>
        <v>-220000</v>
      </c>
    </row>
    <row r="127" spans="2:10" x14ac:dyDescent="0.35"/>
    <row r="128" spans="2:10" ht="13.15" x14ac:dyDescent="0.4">
      <c r="B128" s="220" t="s">
        <v>71</v>
      </c>
      <c r="C128" s="220"/>
    </row>
    <row r="129" spans="2:10" x14ac:dyDescent="0.35"/>
    <row r="130" spans="2:10" ht="13.15" x14ac:dyDescent="0.4">
      <c r="B130" s="215" t="s">
        <v>72</v>
      </c>
      <c r="C130" s="215"/>
      <c r="D130" s="77"/>
      <c r="E130" s="86">
        <f>E33+E42-E108+E126+F126</f>
        <v>90000</v>
      </c>
      <c r="F130" s="77"/>
      <c r="G130" s="77"/>
      <c r="H130" s="99" t="s">
        <v>72</v>
      </c>
      <c r="I130" s="77"/>
      <c r="J130" s="86">
        <f>J33+J42-J108+I126+J126</f>
        <v>1823000</v>
      </c>
    </row>
    <row r="131" spans="2:10" ht="13.15" x14ac:dyDescent="0.4">
      <c r="B131" s="215" t="s">
        <v>398</v>
      </c>
      <c r="C131" s="215"/>
      <c r="D131" s="77"/>
      <c r="E131" s="76">
        <v>90000</v>
      </c>
      <c r="F131" s="77"/>
      <c r="G131" s="77"/>
      <c r="H131" s="99" t="s">
        <v>73</v>
      </c>
      <c r="I131" s="77"/>
      <c r="J131" s="76">
        <v>333000</v>
      </c>
    </row>
    <row r="132" spans="2:10" ht="13.15" x14ac:dyDescent="0.4">
      <c r="B132" s="215" t="s">
        <v>74</v>
      </c>
      <c r="C132" s="215"/>
      <c r="D132" s="77"/>
      <c r="E132" s="100"/>
      <c r="F132" s="77"/>
      <c r="G132" s="77"/>
      <c r="H132" s="99" t="s">
        <v>74</v>
      </c>
      <c r="I132" s="77"/>
      <c r="J132" s="100"/>
    </row>
    <row r="133" spans="2:10" x14ac:dyDescent="0.35"/>
    <row r="134" spans="2:10" x14ac:dyDescent="0.35"/>
  </sheetData>
  <sheetProtection algorithmName="SHA-512" hashValue="oBk/RJvmzGpspiE7aUpod912cwzrxRHaFnMbcgU0TR3Mwv7i7nbotYYSBwOZyya0UX0fmT0/85NZn+yARA6BCg==" saltValue="qcJlBhzb9G3DyivCFkRPwg==" spinCount="100000" sheet="1" objects="1" scenarios="1"/>
  <mergeCells count="115">
    <mergeCell ref="B12:C12"/>
    <mergeCell ref="B18:C18"/>
    <mergeCell ref="B19:C19"/>
    <mergeCell ref="B20:C20"/>
    <mergeCell ref="B21:C21"/>
    <mergeCell ref="E1:G1"/>
    <mergeCell ref="I1:J1"/>
    <mergeCell ref="B31:C31"/>
    <mergeCell ref="B13:C13"/>
    <mergeCell ref="B6:C6"/>
    <mergeCell ref="B7:C7"/>
    <mergeCell ref="B8:C8"/>
    <mergeCell ref="B9:C9"/>
    <mergeCell ref="B10:C10"/>
    <mergeCell ref="B11:C11"/>
    <mergeCell ref="B28:C28"/>
    <mergeCell ref="B29:C29"/>
    <mergeCell ref="B30:C30"/>
    <mergeCell ref="B33:D33"/>
    <mergeCell ref="B39:C39"/>
    <mergeCell ref="B22:C22"/>
    <mergeCell ref="B23:C23"/>
    <mergeCell ref="B24:C24"/>
    <mergeCell ref="B25:C25"/>
    <mergeCell ref="B26:C26"/>
    <mergeCell ref="B27:C27"/>
    <mergeCell ref="B53:C53"/>
    <mergeCell ref="B54:C54"/>
    <mergeCell ref="B55:C55"/>
    <mergeCell ref="B56:C56"/>
    <mergeCell ref="B57:C57"/>
    <mergeCell ref="B61:C61"/>
    <mergeCell ref="B40:C40"/>
    <mergeCell ref="B48:C48"/>
    <mergeCell ref="B49:C49"/>
    <mergeCell ref="B50:C50"/>
    <mergeCell ref="B51:C51"/>
    <mergeCell ref="B52:C52"/>
    <mergeCell ref="B68:C68"/>
    <mergeCell ref="B69:C69"/>
    <mergeCell ref="B70:C70"/>
    <mergeCell ref="B71:C71"/>
    <mergeCell ref="B72:C72"/>
    <mergeCell ref="B74:C74"/>
    <mergeCell ref="B62:C62"/>
    <mergeCell ref="B63:C63"/>
    <mergeCell ref="B64:C64"/>
    <mergeCell ref="B65:C65"/>
    <mergeCell ref="B66:C66"/>
    <mergeCell ref="B67:C67"/>
    <mergeCell ref="B73:C73"/>
    <mergeCell ref="B75:C75"/>
    <mergeCell ref="B76:C76"/>
    <mergeCell ref="B80:C80"/>
    <mergeCell ref="B93:C93"/>
    <mergeCell ref="B94:C94"/>
    <mergeCell ref="B95:C95"/>
    <mergeCell ref="B86:C86"/>
    <mergeCell ref="B87:C87"/>
    <mergeCell ref="B88:C88"/>
    <mergeCell ref="B89:C89"/>
    <mergeCell ref="B81:C81"/>
    <mergeCell ref="B82:C82"/>
    <mergeCell ref="B83:C83"/>
    <mergeCell ref="B84:C84"/>
    <mergeCell ref="B85:C85"/>
    <mergeCell ref="B96:C96"/>
    <mergeCell ref="B97:C97"/>
    <mergeCell ref="B98:C98"/>
    <mergeCell ref="B99:C99"/>
    <mergeCell ref="B90:C90"/>
    <mergeCell ref="B91:C91"/>
    <mergeCell ref="B92:C92"/>
    <mergeCell ref="B105:C105"/>
    <mergeCell ref="E110:F110"/>
    <mergeCell ref="B102:C102"/>
    <mergeCell ref="B103:C103"/>
    <mergeCell ref="B104:C104"/>
    <mergeCell ref="B106:C106"/>
    <mergeCell ref="B100:C100"/>
    <mergeCell ref="B101:C101"/>
    <mergeCell ref="G114:H114"/>
    <mergeCell ref="G115:H115"/>
    <mergeCell ref="G116:H116"/>
    <mergeCell ref="G117:H117"/>
    <mergeCell ref="B112:C112"/>
    <mergeCell ref="B113:C113"/>
    <mergeCell ref="B114:C114"/>
    <mergeCell ref="B115:C115"/>
    <mergeCell ref="B116:C116"/>
    <mergeCell ref="B117:C117"/>
    <mergeCell ref="B132:C132"/>
    <mergeCell ref="B126:C126"/>
    <mergeCell ref="I110:J110"/>
    <mergeCell ref="G126:H126"/>
    <mergeCell ref="B128:C128"/>
    <mergeCell ref="B130:C130"/>
    <mergeCell ref="B131:C131"/>
    <mergeCell ref="G118:H118"/>
    <mergeCell ref="G119:H119"/>
    <mergeCell ref="G120:H120"/>
    <mergeCell ref="G121:H121"/>
    <mergeCell ref="G123:H123"/>
    <mergeCell ref="G124:H124"/>
    <mergeCell ref="G122:H122"/>
    <mergeCell ref="B118:C118"/>
    <mergeCell ref="B119:C119"/>
    <mergeCell ref="B120:C120"/>
    <mergeCell ref="B124:C124"/>
    <mergeCell ref="B122:C122"/>
    <mergeCell ref="B121:C121"/>
    <mergeCell ref="B123:C123"/>
    <mergeCell ref="G111:H111"/>
    <mergeCell ref="G112:H112"/>
    <mergeCell ref="G113:H113"/>
  </mergeCells>
  <pageMargins left="0.7" right="0.7" top="0.75" bottom="0.75" header="0.3" footer="0.3"/>
  <pageSetup scale="70" fitToHeight="0"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0">
    <tabColor rgb="FF92D050"/>
    <pageSetUpPr fitToPage="1"/>
  </sheetPr>
  <dimension ref="A1:XFC606"/>
  <sheetViews>
    <sheetView showGridLines="0" showRowColHeaders="0" topLeftCell="A537" zoomScaleNormal="100" workbookViewId="0">
      <selection activeCell="A508" sqref="A508"/>
    </sheetView>
  </sheetViews>
  <sheetFormatPr defaultColWidth="0" defaultRowHeight="13.5" x14ac:dyDescent="0.45"/>
  <cols>
    <col min="1" max="1" width="71.86328125" style="121" bestFit="1" customWidth="1"/>
    <col min="2" max="2" width="9.1328125" style="134" customWidth="1"/>
    <col min="3" max="3" width="4" style="121" customWidth="1"/>
    <col min="4" max="4" width="96.53125" style="121" hidden="1"/>
    <col min="5" max="5" width="7.53125" style="121" hidden="1"/>
    <col min="6" max="16383" width="5.6640625" style="121" hidden="1"/>
    <col min="16384" max="16384" width="2" style="121" hidden="1"/>
  </cols>
  <sheetData>
    <row r="1" spans="1:3" ht="13.9" x14ac:dyDescent="0.45">
      <c r="A1" s="119" t="s">
        <v>418</v>
      </c>
      <c r="B1" s="130" t="s">
        <v>39</v>
      </c>
      <c r="C1" s="120"/>
    </row>
    <row r="2" spans="1:3" ht="13.9" x14ac:dyDescent="0.35">
      <c r="A2" s="116" t="s">
        <v>428</v>
      </c>
      <c r="B2" s="129">
        <v>663</v>
      </c>
      <c r="C2" s="120"/>
    </row>
    <row r="3" spans="1:3" ht="13.9" x14ac:dyDescent="0.35">
      <c r="A3" s="116" t="s">
        <v>429</v>
      </c>
      <c r="B3" s="129">
        <v>665</v>
      </c>
      <c r="C3" s="120"/>
    </row>
    <row r="4" spans="1:3" ht="13.9" x14ac:dyDescent="0.35">
      <c r="A4" s="116" t="s">
        <v>437</v>
      </c>
      <c r="B4" s="129">
        <v>664</v>
      </c>
      <c r="C4" s="120"/>
    </row>
    <row r="5" spans="1:3" ht="13.9" x14ac:dyDescent="0.35">
      <c r="A5" s="114" t="s">
        <v>440</v>
      </c>
      <c r="B5" s="129">
        <v>778</v>
      </c>
      <c r="C5" s="120"/>
    </row>
    <row r="6" spans="1:3" ht="13.9" x14ac:dyDescent="0.35">
      <c r="A6" s="114" t="s">
        <v>441</v>
      </c>
      <c r="B6" s="129">
        <v>776</v>
      </c>
      <c r="C6" s="120"/>
    </row>
    <row r="7" spans="1:3" ht="13.9" x14ac:dyDescent="0.35">
      <c r="A7" s="122" t="s">
        <v>445</v>
      </c>
      <c r="B7" s="129">
        <v>775</v>
      </c>
      <c r="C7" s="120"/>
    </row>
    <row r="8" spans="1:3" ht="13.9" x14ac:dyDescent="0.35">
      <c r="A8" s="114" t="s">
        <v>449</v>
      </c>
      <c r="B8" s="129">
        <v>800</v>
      </c>
      <c r="C8" s="120"/>
    </row>
    <row r="9" spans="1:3" ht="13.9" x14ac:dyDescent="0.35">
      <c r="A9" s="114" t="s">
        <v>442</v>
      </c>
      <c r="B9" s="131">
        <v>774</v>
      </c>
      <c r="C9" s="120"/>
    </row>
    <row r="10" spans="1:3" ht="13.9" x14ac:dyDescent="0.35">
      <c r="A10" s="122" t="s">
        <v>443</v>
      </c>
      <c r="B10" s="129">
        <v>773</v>
      </c>
      <c r="C10" s="120"/>
    </row>
    <row r="11" spans="1:3" ht="13.9" x14ac:dyDescent="0.35">
      <c r="A11" s="114" t="s">
        <v>450</v>
      </c>
      <c r="B11" s="129">
        <v>801</v>
      </c>
      <c r="C11" s="120"/>
    </row>
    <row r="12" spans="1:3" ht="13.9" x14ac:dyDescent="0.45">
      <c r="A12" s="122" t="s">
        <v>451</v>
      </c>
      <c r="B12" s="122">
        <v>802</v>
      </c>
      <c r="C12" s="120"/>
    </row>
    <row r="13" spans="1:3" ht="13.9" x14ac:dyDescent="0.35">
      <c r="A13" s="122" t="s">
        <v>400</v>
      </c>
      <c r="B13" s="129">
        <v>495</v>
      </c>
      <c r="C13" s="120"/>
    </row>
    <row r="14" spans="1:3" ht="13.9" x14ac:dyDescent="0.35">
      <c r="A14" s="114" t="s">
        <v>159</v>
      </c>
      <c r="B14" s="129">
        <v>370</v>
      </c>
      <c r="C14" s="120"/>
    </row>
    <row r="15" spans="1:3" ht="13.9" x14ac:dyDescent="0.35">
      <c r="A15" s="122" t="s">
        <v>401</v>
      </c>
      <c r="B15" s="129">
        <v>557</v>
      </c>
      <c r="C15" s="120"/>
    </row>
    <row r="16" spans="1:3" ht="13.9" x14ac:dyDescent="0.35">
      <c r="A16" s="114" t="s">
        <v>161</v>
      </c>
      <c r="B16" s="129">
        <v>101</v>
      </c>
      <c r="C16" s="120"/>
    </row>
    <row r="17" spans="1:6" ht="13.9" x14ac:dyDescent="0.35">
      <c r="A17" s="114" t="s">
        <v>164</v>
      </c>
      <c r="B17" s="131">
        <v>60</v>
      </c>
      <c r="C17" s="120"/>
    </row>
    <row r="18" spans="1:6" ht="13.9" x14ac:dyDescent="0.35">
      <c r="A18" s="114" t="s">
        <v>166</v>
      </c>
      <c r="B18" s="131">
        <v>91</v>
      </c>
      <c r="C18" s="120"/>
    </row>
    <row r="19" spans="1:6" ht="13.9" x14ac:dyDescent="0.35">
      <c r="A19" s="114" t="s">
        <v>168</v>
      </c>
      <c r="B19" s="129">
        <v>160</v>
      </c>
      <c r="C19" s="120"/>
    </row>
    <row r="20" spans="1:6" ht="13.9" x14ac:dyDescent="0.35">
      <c r="A20" s="114" t="s">
        <v>170</v>
      </c>
      <c r="B20" s="129">
        <v>195</v>
      </c>
      <c r="C20" s="120"/>
    </row>
    <row r="21" spans="1:6" ht="13.9" x14ac:dyDescent="0.35">
      <c r="A21" s="114" t="s">
        <v>172</v>
      </c>
      <c r="B21" s="129">
        <v>161</v>
      </c>
      <c r="C21" s="120"/>
    </row>
    <row r="22" spans="1:6" ht="13.9" x14ac:dyDescent="0.35">
      <c r="A22" s="114" t="s">
        <v>6</v>
      </c>
      <c r="B22" s="131">
        <v>3</v>
      </c>
      <c r="C22" s="120"/>
    </row>
    <row r="23" spans="1:6" x14ac:dyDescent="0.35">
      <c r="A23" s="114" t="s">
        <v>174</v>
      </c>
      <c r="B23" s="129">
        <v>102</v>
      </c>
      <c r="C23" s="115"/>
    </row>
    <row r="24" spans="1:6" s="123" customFormat="1" x14ac:dyDescent="0.35">
      <c r="A24" s="114" t="s">
        <v>150</v>
      </c>
      <c r="B24" s="131">
        <v>4</v>
      </c>
      <c r="C24" s="115"/>
      <c r="F24" s="121"/>
    </row>
    <row r="25" spans="1:6" s="123" customFormat="1" ht="29.25" customHeight="1" x14ac:dyDescent="0.35">
      <c r="A25" s="114" t="s">
        <v>151</v>
      </c>
      <c r="B25" s="131">
        <v>25</v>
      </c>
      <c r="C25" s="115"/>
      <c r="F25" s="121"/>
    </row>
    <row r="26" spans="1:6" s="123" customFormat="1" x14ac:dyDescent="0.35">
      <c r="A26" s="114" t="s">
        <v>152</v>
      </c>
      <c r="B26" s="129">
        <v>132</v>
      </c>
      <c r="C26" s="115"/>
      <c r="F26" s="121"/>
    </row>
    <row r="27" spans="1:6" s="123" customFormat="1" x14ac:dyDescent="0.35">
      <c r="A27" s="114" t="s">
        <v>153</v>
      </c>
      <c r="B27" s="129">
        <v>375</v>
      </c>
      <c r="C27" s="115"/>
      <c r="F27" s="121"/>
    </row>
    <row r="28" spans="1:6" s="123" customFormat="1" x14ac:dyDescent="0.35">
      <c r="A28" s="114" t="s">
        <v>154</v>
      </c>
      <c r="B28" s="129">
        <v>374</v>
      </c>
      <c r="C28" s="115"/>
      <c r="F28" s="121"/>
    </row>
    <row r="29" spans="1:6" s="123" customFormat="1" x14ac:dyDescent="0.35">
      <c r="A29" s="114" t="s">
        <v>155</v>
      </c>
      <c r="B29" s="129">
        <v>312</v>
      </c>
      <c r="C29" s="115"/>
      <c r="F29" s="121"/>
    </row>
    <row r="30" spans="1:6" s="123" customFormat="1" x14ac:dyDescent="0.35">
      <c r="A30" s="114" t="s">
        <v>182</v>
      </c>
      <c r="B30" s="129">
        <v>162</v>
      </c>
      <c r="C30" s="115"/>
      <c r="F30" s="121"/>
    </row>
    <row r="31" spans="1:6" s="123" customFormat="1" x14ac:dyDescent="0.35">
      <c r="A31" s="114" t="s">
        <v>156</v>
      </c>
      <c r="B31" s="129">
        <v>350</v>
      </c>
      <c r="C31" s="115"/>
      <c r="F31" s="121"/>
    </row>
    <row r="32" spans="1:6" s="123" customFormat="1" x14ac:dyDescent="0.35">
      <c r="A32" s="114" t="s">
        <v>185</v>
      </c>
      <c r="B32" s="131">
        <v>66</v>
      </c>
      <c r="C32" s="115"/>
      <c r="F32" s="121"/>
    </row>
    <row r="33" spans="1:6" s="123" customFormat="1" x14ac:dyDescent="0.35">
      <c r="A33" s="114" t="s">
        <v>187</v>
      </c>
      <c r="B33" s="131">
        <v>67</v>
      </c>
      <c r="C33" s="115"/>
      <c r="F33" s="121"/>
    </row>
    <row r="34" spans="1:6" s="123" customFormat="1" x14ac:dyDescent="0.35">
      <c r="A34" s="114" t="s">
        <v>189</v>
      </c>
      <c r="B34" s="129">
        <v>163</v>
      </c>
      <c r="C34" s="115"/>
      <c r="F34" s="121"/>
    </row>
    <row r="35" spans="1:6" s="123" customFormat="1" x14ac:dyDescent="0.35">
      <c r="A35" s="114" t="s">
        <v>157</v>
      </c>
      <c r="B35" s="131">
        <v>6</v>
      </c>
      <c r="C35" s="115"/>
      <c r="F35" s="121"/>
    </row>
    <row r="36" spans="1:6" s="123" customFormat="1" x14ac:dyDescent="0.35">
      <c r="A36" s="114" t="s">
        <v>191</v>
      </c>
      <c r="B36" s="129">
        <v>164</v>
      </c>
      <c r="C36" s="115"/>
      <c r="F36" s="121"/>
    </row>
    <row r="37" spans="1:6" s="123" customFormat="1" x14ac:dyDescent="0.35">
      <c r="A37" s="114" t="s">
        <v>193</v>
      </c>
      <c r="B37" s="129">
        <v>165</v>
      </c>
      <c r="C37" s="115"/>
      <c r="F37" s="121"/>
    </row>
    <row r="38" spans="1:6" s="123" customFormat="1" x14ac:dyDescent="0.35">
      <c r="A38" s="114" t="s">
        <v>195</v>
      </c>
      <c r="B38" s="129">
        <v>166</v>
      </c>
      <c r="C38" s="115"/>
      <c r="F38" s="121"/>
    </row>
    <row r="39" spans="1:6" s="123" customFormat="1" x14ac:dyDescent="0.35">
      <c r="A39" s="114" t="s">
        <v>158</v>
      </c>
      <c r="B39" s="131">
        <v>7</v>
      </c>
      <c r="C39" s="115"/>
      <c r="F39" s="121"/>
    </row>
    <row r="40" spans="1:6" s="123" customFormat="1" x14ac:dyDescent="0.35">
      <c r="A40" s="114" t="s">
        <v>198</v>
      </c>
      <c r="B40" s="129">
        <v>167</v>
      </c>
      <c r="C40" s="115"/>
      <c r="F40" s="121"/>
    </row>
    <row r="41" spans="1:6" s="123" customFormat="1" x14ac:dyDescent="0.35">
      <c r="A41" s="114" t="s">
        <v>200</v>
      </c>
      <c r="B41" s="129">
        <v>282</v>
      </c>
      <c r="C41" s="115"/>
      <c r="F41" s="121"/>
    </row>
    <row r="42" spans="1:6" s="123" customFormat="1" x14ac:dyDescent="0.35">
      <c r="A42" s="116" t="s">
        <v>444</v>
      </c>
      <c r="B42" s="129">
        <v>587</v>
      </c>
      <c r="C42" s="115"/>
      <c r="F42" s="121"/>
    </row>
    <row r="43" spans="1:6" s="123" customFormat="1" x14ac:dyDescent="0.35">
      <c r="A43" s="122" t="s">
        <v>438</v>
      </c>
      <c r="B43" s="129">
        <v>561</v>
      </c>
      <c r="C43" s="115"/>
      <c r="F43" s="121"/>
    </row>
    <row r="44" spans="1:6" s="123" customFormat="1" x14ac:dyDescent="0.35">
      <c r="A44" s="114" t="s">
        <v>453</v>
      </c>
      <c r="B44" s="129">
        <v>562</v>
      </c>
      <c r="C44" s="115"/>
      <c r="F44" s="121"/>
    </row>
    <row r="45" spans="1:6" s="123" customFormat="1" x14ac:dyDescent="0.35">
      <c r="A45" s="114" t="s">
        <v>160</v>
      </c>
      <c r="B45" s="131">
        <v>2</v>
      </c>
      <c r="C45" s="115"/>
      <c r="F45" s="121"/>
    </row>
    <row r="46" spans="1:6" s="123" customFormat="1" x14ac:dyDescent="0.35">
      <c r="A46" s="114" t="s">
        <v>162</v>
      </c>
      <c r="B46" s="131">
        <v>8</v>
      </c>
      <c r="C46" s="115"/>
      <c r="F46" s="121"/>
    </row>
    <row r="47" spans="1:6" s="123" customFormat="1" x14ac:dyDescent="0.35">
      <c r="A47" s="114" t="s">
        <v>165</v>
      </c>
      <c r="B47" s="129">
        <v>382</v>
      </c>
      <c r="C47" s="115"/>
      <c r="F47" s="121"/>
    </row>
    <row r="48" spans="1:6" s="123" customFormat="1" x14ac:dyDescent="0.35">
      <c r="A48" s="114" t="s">
        <v>163</v>
      </c>
      <c r="B48" s="129">
        <v>10</v>
      </c>
      <c r="C48" s="115"/>
      <c r="F48" s="121"/>
    </row>
    <row r="49" spans="1:6" s="123" customFormat="1" x14ac:dyDescent="0.35">
      <c r="A49" s="114" t="s">
        <v>217</v>
      </c>
      <c r="B49" s="129">
        <v>168</v>
      </c>
      <c r="C49" s="115"/>
      <c r="F49" s="121"/>
    </row>
    <row r="50" spans="1:6" s="123" customFormat="1" x14ac:dyDescent="0.35">
      <c r="A50" s="114" t="s">
        <v>219</v>
      </c>
      <c r="B50" s="129">
        <v>103</v>
      </c>
      <c r="C50" s="115"/>
      <c r="F50" s="121"/>
    </row>
    <row r="51" spans="1:6" s="123" customFormat="1" x14ac:dyDescent="0.35">
      <c r="A51" s="114" t="s">
        <v>221</v>
      </c>
      <c r="B51" s="129">
        <v>169</v>
      </c>
      <c r="C51" s="115"/>
      <c r="F51" s="121"/>
    </row>
    <row r="52" spans="1:6" s="123" customFormat="1" x14ac:dyDescent="0.35">
      <c r="A52" s="114" t="s">
        <v>167</v>
      </c>
      <c r="B52" s="129">
        <v>719</v>
      </c>
      <c r="C52" s="115"/>
      <c r="F52" s="121"/>
    </row>
    <row r="53" spans="1:6" s="123" customFormat="1" x14ac:dyDescent="0.35">
      <c r="A53" s="114" t="s">
        <v>169</v>
      </c>
      <c r="B53" s="129">
        <v>706</v>
      </c>
      <c r="C53" s="115"/>
      <c r="F53" s="121"/>
    </row>
    <row r="54" spans="1:6" s="123" customFormat="1" x14ac:dyDescent="0.35">
      <c r="A54" s="124" t="s">
        <v>77</v>
      </c>
      <c r="B54" s="132">
        <v>576</v>
      </c>
      <c r="C54" s="115"/>
      <c r="F54" s="121"/>
    </row>
    <row r="55" spans="1:6" s="123" customFormat="1" x14ac:dyDescent="0.35">
      <c r="A55" s="124" t="s">
        <v>402</v>
      </c>
      <c r="B55" s="132">
        <v>243</v>
      </c>
      <c r="C55" s="115"/>
      <c r="F55" s="121"/>
    </row>
    <row r="56" spans="1:6" s="123" customFormat="1" x14ac:dyDescent="0.35">
      <c r="A56" s="124" t="s">
        <v>403</v>
      </c>
      <c r="B56" s="132">
        <v>246</v>
      </c>
      <c r="C56" s="115"/>
      <c r="F56" s="121"/>
    </row>
    <row r="57" spans="1:6" s="123" customFormat="1" x14ac:dyDescent="0.35">
      <c r="A57" s="114" t="s">
        <v>171</v>
      </c>
      <c r="B57" s="129">
        <v>720</v>
      </c>
      <c r="C57" s="115"/>
      <c r="F57" s="121"/>
    </row>
    <row r="58" spans="1:6" s="123" customFormat="1" x14ac:dyDescent="0.35">
      <c r="A58" s="114" t="s">
        <v>113</v>
      </c>
      <c r="B58" s="129">
        <v>721</v>
      </c>
      <c r="F58" s="121"/>
    </row>
    <row r="59" spans="1:6" s="123" customFormat="1" x14ac:dyDescent="0.45">
      <c r="A59" s="124" t="s">
        <v>406</v>
      </c>
      <c r="B59" s="132">
        <v>572</v>
      </c>
      <c r="F59" s="121"/>
    </row>
    <row r="60" spans="1:6" s="123" customFormat="1" ht="27" x14ac:dyDescent="0.45">
      <c r="A60" s="124" t="s">
        <v>405</v>
      </c>
      <c r="B60" s="132">
        <v>577</v>
      </c>
      <c r="F60" s="121"/>
    </row>
    <row r="61" spans="1:6" s="123" customFormat="1" x14ac:dyDescent="0.45">
      <c r="A61" s="124" t="s">
        <v>404</v>
      </c>
      <c r="B61" s="132">
        <v>573</v>
      </c>
      <c r="F61" s="121"/>
    </row>
    <row r="62" spans="1:6" s="123" customFormat="1" x14ac:dyDescent="0.45">
      <c r="A62" s="122" t="s">
        <v>78</v>
      </c>
      <c r="B62" s="132">
        <v>570</v>
      </c>
      <c r="F62" s="121"/>
    </row>
    <row r="63" spans="1:6" s="123" customFormat="1" x14ac:dyDescent="0.45">
      <c r="A63" s="122" t="s">
        <v>431</v>
      </c>
      <c r="B63" s="133">
        <v>46</v>
      </c>
      <c r="F63" s="121"/>
    </row>
    <row r="64" spans="1:6" s="123" customFormat="1" x14ac:dyDescent="0.45">
      <c r="A64" s="122" t="s">
        <v>436</v>
      </c>
      <c r="B64" s="132">
        <v>571</v>
      </c>
      <c r="F64" s="121"/>
    </row>
    <row r="65" spans="1:6" s="123" customFormat="1" x14ac:dyDescent="0.35">
      <c r="A65" s="114" t="s">
        <v>173</v>
      </c>
      <c r="B65" s="129">
        <v>722</v>
      </c>
      <c r="F65" s="121"/>
    </row>
    <row r="66" spans="1:6" s="123" customFormat="1" x14ac:dyDescent="0.35">
      <c r="A66" s="114" t="s">
        <v>222</v>
      </c>
      <c r="B66" s="129">
        <v>170</v>
      </c>
      <c r="F66" s="121"/>
    </row>
    <row r="67" spans="1:6" s="123" customFormat="1" x14ac:dyDescent="0.35">
      <c r="A67" s="114" t="s">
        <v>224</v>
      </c>
      <c r="B67" s="129">
        <v>171</v>
      </c>
      <c r="F67" s="121"/>
    </row>
    <row r="68" spans="1:6" s="123" customFormat="1" x14ac:dyDescent="0.35">
      <c r="A68" s="114" t="s">
        <v>225</v>
      </c>
      <c r="B68" s="129">
        <v>92</v>
      </c>
      <c r="F68" s="121"/>
    </row>
    <row r="69" spans="1:6" s="123" customFormat="1" x14ac:dyDescent="0.35">
      <c r="A69" s="114" t="s">
        <v>175</v>
      </c>
      <c r="B69" s="129">
        <v>233</v>
      </c>
      <c r="F69" s="121"/>
    </row>
    <row r="70" spans="1:6" s="123" customFormat="1" x14ac:dyDescent="0.35">
      <c r="A70" s="114" t="s">
        <v>226</v>
      </c>
      <c r="B70" s="129">
        <v>158</v>
      </c>
      <c r="F70" s="121"/>
    </row>
    <row r="71" spans="1:6" s="123" customFormat="1" x14ac:dyDescent="0.35">
      <c r="A71" s="114" t="s">
        <v>176</v>
      </c>
      <c r="B71" s="129">
        <v>23</v>
      </c>
      <c r="F71" s="121"/>
    </row>
    <row r="72" spans="1:6" s="123" customFormat="1" x14ac:dyDescent="0.35">
      <c r="A72" s="114" t="s">
        <v>229</v>
      </c>
      <c r="B72" s="129">
        <v>589</v>
      </c>
      <c r="F72" s="121"/>
    </row>
    <row r="73" spans="1:6" s="123" customFormat="1" x14ac:dyDescent="0.35">
      <c r="A73" s="114" t="s">
        <v>177</v>
      </c>
      <c r="B73" s="129">
        <v>366</v>
      </c>
      <c r="F73" s="121"/>
    </row>
    <row r="74" spans="1:6" s="123" customFormat="1" x14ac:dyDescent="0.35">
      <c r="A74" s="114" t="s">
        <v>232</v>
      </c>
      <c r="B74" s="129">
        <v>590</v>
      </c>
      <c r="F74" s="121"/>
    </row>
    <row r="75" spans="1:6" s="123" customFormat="1" x14ac:dyDescent="0.35">
      <c r="A75" s="114" t="s">
        <v>178</v>
      </c>
      <c r="B75" s="129">
        <v>343</v>
      </c>
      <c r="F75" s="121"/>
    </row>
    <row r="76" spans="1:6" s="123" customFormat="1" x14ac:dyDescent="0.35">
      <c r="A76" s="114" t="s">
        <v>179</v>
      </c>
      <c r="B76" s="129">
        <v>344</v>
      </c>
      <c r="F76" s="121"/>
    </row>
    <row r="77" spans="1:6" s="123" customFormat="1" x14ac:dyDescent="0.35">
      <c r="A77" s="114" t="s">
        <v>236</v>
      </c>
      <c r="B77" s="129">
        <v>240</v>
      </c>
      <c r="F77" s="121"/>
    </row>
    <row r="78" spans="1:6" s="123" customFormat="1" x14ac:dyDescent="0.35">
      <c r="A78" s="114" t="s">
        <v>238</v>
      </c>
      <c r="B78" s="129">
        <v>173</v>
      </c>
      <c r="F78" s="121"/>
    </row>
    <row r="79" spans="1:6" s="123" customFormat="1" x14ac:dyDescent="0.35">
      <c r="A79" s="114" t="s">
        <v>240</v>
      </c>
      <c r="B79" s="129">
        <v>104</v>
      </c>
      <c r="F79" s="121"/>
    </row>
    <row r="80" spans="1:6" s="123" customFormat="1" x14ac:dyDescent="0.35">
      <c r="A80" s="114" t="s">
        <v>242</v>
      </c>
      <c r="B80" s="129">
        <v>105</v>
      </c>
      <c r="F80" s="121"/>
    </row>
    <row r="81" spans="1:6" s="123" customFormat="1" x14ac:dyDescent="0.35">
      <c r="A81" s="114" t="s">
        <v>245</v>
      </c>
      <c r="B81" s="129">
        <v>174</v>
      </c>
      <c r="F81" s="121"/>
    </row>
    <row r="82" spans="1:6" s="123" customFormat="1" x14ac:dyDescent="0.35">
      <c r="A82" s="114" t="s">
        <v>247</v>
      </c>
      <c r="B82" s="129">
        <v>106</v>
      </c>
      <c r="F82" s="121"/>
    </row>
    <row r="83" spans="1:6" s="123" customFormat="1" x14ac:dyDescent="0.35">
      <c r="A83" s="114" t="s">
        <v>249</v>
      </c>
      <c r="B83" s="129">
        <v>107</v>
      </c>
      <c r="F83" s="121"/>
    </row>
    <row r="84" spans="1:6" s="123" customFormat="1" x14ac:dyDescent="0.35">
      <c r="A84" s="114" t="s">
        <v>180</v>
      </c>
      <c r="B84" s="129">
        <v>11</v>
      </c>
      <c r="F84" s="121"/>
    </row>
    <row r="85" spans="1:6" s="123" customFormat="1" x14ac:dyDescent="0.35">
      <c r="A85" s="114" t="s">
        <v>253</v>
      </c>
      <c r="B85" s="129">
        <v>473</v>
      </c>
      <c r="F85" s="121"/>
    </row>
    <row r="86" spans="1:6" s="123" customFormat="1" x14ac:dyDescent="0.35">
      <c r="A86" s="114" t="s">
        <v>416</v>
      </c>
      <c r="B86" s="129">
        <v>699</v>
      </c>
      <c r="F86" s="121"/>
    </row>
    <row r="87" spans="1:6" s="123" customFormat="1" x14ac:dyDescent="0.35">
      <c r="A87" s="114" t="s">
        <v>186</v>
      </c>
      <c r="B87" s="129">
        <v>687</v>
      </c>
      <c r="F87" s="121"/>
    </row>
    <row r="88" spans="1:6" s="123" customFormat="1" x14ac:dyDescent="0.35">
      <c r="A88" s="114" t="s">
        <v>188</v>
      </c>
      <c r="B88" s="129">
        <v>688</v>
      </c>
      <c r="F88" s="121"/>
    </row>
    <row r="89" spans="1:6" s="123" customFormat="1" x14ac:dyDescent="0.35">
      <c r="A89" s="114" t="s">
        <v>184</v>
      </c>
      <c r="B89" s="129">
        <v>686</v>
      </c>
      <c r="F89" s="121"/>
    </row>
    <row r="90" spans="1:6" s="123" customFormat="1" x14ac:dyDescent="0.35">
      <c r="A90" s="114" t="s">
        <v>181</v>
      </c>
      <c r="B90" s="129">
        <v>684</v>
      </c>
      <c r="F90" s="121"/>
    </row>
    <row r="91" spans="1:6" s="123" customFormat="1" x14ac:dyDescent="0.35">
      <c r="A91" s="114" t="s">
        <v>183</v>
      </c>
      <c r="B91" s="129">
        <v>685</v>
      </c>
      <c r="F91" s="121"/>
    </row>
    <row r="92" spans="1:6" s="123" customFormat="1" x14ac:dyDescent="0.35">
      <c r="A92" s="114" t="s">
        <v>260</v>
      </c>
      <c r="B92" s="129">
        <v>68</v>
      </c>
      <c r="F92" s="121"/>
    </row>
    <row r="93" spans="1:6" s="123" customFormat="1" x14ac:dyDescent="0.35">
      <c r="A93" s="114" t="s">
        <v>79</v>
      </c>
      <c r="B93" s="129">
        <v>402</v>
      </c>
      <c r="F93" s="121"/>
    </row>
    <row r="94" spans="1:6" s="123" customFormat="1" x14ac:dyDescent="0.35">
      <c r="A94" s="114" t="s">
        <v>80</v>
      </c>
      <c r="B94" s="129">
        <v>401</v>
      </c>
      <c r="F94" s="121"/>
    </row>
    <row r="95" spans="1:6" s="123" customFormat="1" x14ac:dyDescent="0.35">
      <c r="A95" s="114" t="s">
        <v>407</v>
      </c>
      <c r="B95" s="129">
        <v>470</v>
      </c>
      <c r="F95" s="121"/>
    </row>
    <row r="96" spans="1:6" s="123" customFormat="1" x14ac:dyDescent="0.35">
      <c r="A96" s="114" t="s">
        <v>414</v>
      </c>
      <c r="B96" s="129">
        <v>463</v>
      </c>
      <c r="F96" s="121"/>
    </row>
    <row r="97" spans="1:6" s="123" customFormat="1" x14ac:dyDescent="0.35">
      <c r="A97" s="114" t="s">
        <v>262</v>
      </c>
      <c r="B97" s="129">
        <v>175</v>
      </c>
      <c r="F97" s="121"/>
    </row>
    <row r="98" spans="1:6" s="123" customFormat="1" x14ac:dyDescent="0.35">
      <c r="A98" s="114" t="s">
        <v>190</v>
      </c>
      <c r="B98" s="129">
        <v>234</v>
      </c>
      <c r="F98" s="121"/>
    </row>
    <row r="99" spans="1:6" s="123" customFormat="1" x14ac:dyDescent="0.35">
      <c r="A99" s="114" t="s">
        <v>264</v>
      </c>
      <c r="B99" s="129">
        <v>582</v>
      </c>
      <c r="F99" s="121"/>
    </row>
    <row r="100" spans="1:6" s="123" customFormat="1" x14ac:dyDescent="0.35">
      <c r="A100" s="114" t="s">
        <v>265</v>
      </c>
      <c r="B100" s="129">
        <v>144</v>
      </c>
      <c r="F100" s="121"/>
    </row>
    <row r="101" spans="1:6" s="123" customFormat="1" x14ac:dyDescent="0.35">
      <c r="A101" s="114" t="s">
        <v>266</v>
      </c>
      <c r="B101" s="129">
        <v>65</v>
      </c>
      <c r="F101" s="121"/>
    </row>
    <row r="102" spans="1:6" s="123" customFormat="1" x14ac:dyDescent="0.35">
      <c r="A102" s="114" t="s">
        <v>194</v>
      </c>
      <c r="B102" s="129">
        <v>683</v>
      </c>
      <c r="F102" s="121"/>
    </row>
    <row r="103" spans="1:6" s="123" customFormat="1" x14ac:dyDescent="0.35">
      <c r="A103" s="114" t="s">
        <v>192</v>
      </c>
      <c r="B103" s="129">
        <v>682</v>
      </c>
      <c r="F103" s="121"/>
    </row>
    <row r="104" spans="1:6" s="123" customFormat="1" x14ac:dyDescent="0.35">
      <c r="A104" s="122" t="s">
        <v>408</v>
      </c>
      <c r="B104" s="129">
        <v>435</v>
      </c>
      <c r="F104" s="121"/>
    </row>
    <row r="105" spans="1:6" s="123" customFormat="1" x14ac:dyDescent="0.35">
      <c r="A105" s="114" t="s">
        <v>196</v>
      </c>
      <c r="B105" s="129">
        <v>352</v>
      </c>
      <c r="F105" s="121"/>
    </row>
    <row r="106" spans="1:6" s="123" customFormat="1" x14ac:dyDescent="0.35">
      <c r="A106" s="114" t="s">
        <v>420</v>
      </c>
      <c r="B106" s="129">
        <v>151</v>
      </c>
      <c r="F106" s="121"/>
    </row>
    <row r="107" spans="1:6" s="123" customFormat="1" x14ac:dyDescent="0.35">
      <c r="A107" s="114" t="s">
        <v>424</v>
      </c>
      <c r="B107" s="129">
        <v>150</v>
      </c>
      <c r="F107" s="121"/>
    </row>
    <row r="108" spans="1:6" s="123" customFormat="1" x14ac:dyDescent="0.35">
      <c r="A108" s="114" t="s">
        <v>423</v>
      </c>
      <c r="B108" s="129">
        <v>154</v>
      </c>
      <c r="F108" s="121"/>
    </row>
    <row r="109" spans="1:6" s="123" customFormat="1" x14ac:dyDescent="0.35">
      <c r="A109" s="114" t="s">
        <v>422</v>
      </c>
      <c r="B109" s="129">
        <v>155</v>
      </c>
      <c r="F109" s="121"/>
    </row>
    <row r="110" spans="1:6" s="123" customFormat="1" x14ac:dyDescent="0.35">
      <c r="A110" s="114" t="s">
        <v>421</v>
      </c>
      <c r="B110" s="129">
        <v>152</v>
      </c>
      <c r="F110" s="121"/>
    </row>
    <row r="111" spans="1:6" s="123" customFormat="1" x14ac:dyDescent="0.35">
      <c r="A111" s="114" t="s">
        <v>425</v>
      </c>
      <c r="B111" s="129">
        <v>156</v>
      </c>
      <c r="F111" s="121"/>
    </row>
    <row r="112" spans="1:6" s="123" customFormat="1" x14ac:dyDescent="0.35">
      <c r="A112" s="114" t="s">
        <v>426</v>
      </c>
      <c r="B112" s="129">
        <v>157</v>
      </c>
      <c r="F112" s="121"/>
    </row>
    <row r="113" spans="1:6" s="123" customFormat="1" x14ac:dyDescent="0.35">
      <c r="A113" s="114" t="s">
        <v>427</v>
      </c>
      <c r="B113" s="129">
        <v>153</v>
      </c>
      <c r="F113" s="121"/>
    </row>
    <row r="114" spans="1:6" s="123" customFormat="1" x14ac:dyDescent="0.35">
      <c r="A114" s="114" t="s">
        <v>267</v>
      </c>
      <c r="B114" s="129">
        <v>108</v>
      </c>
      <c r="F114" s="121"/>
    </row>
    <row r="115" spans="1:6" s="123" customFormat="1" x14ac:dyDescent="0.35">
      <c r="A115" s="114" t="s">
        <v>268</v>
      </c>
      <c r="B115" s="129">
        <v>313</v>
      </c>
      <c r="F115" s="121"/>
    </row>
    <row r="116" spans="1:6" s="123" customFormat="1" x14ac:dyDescent="0.35">
      <c r="A116" s="114" t="s">
        <v>269</v>
      </c>
      <c r="B116" s="129">
        <v>367</v>
      </c>
      <c r="F116" s="121"/>
    </row>
    <row r="117" spans="1:6" s="123" customFormat="1" x14ac:dyDescent="0.35">
      <c r="A117" s="114" t="s">
        <v>270</v>
      </c>
      <c r="B117" s="129">
        <v>332</v>
      </c>
      <c r="F117" s="121"/>
    </row>
    <row r="118" spans="1:6" s="123" customFormat="1" x14ac:dyDescent="0.35">
      <c r="A118" s="114" t="s">
        <v>271</v>
      </c>
      <c r="B118" s="129">
        <v>142</v>
      </c>
      <c r="F118" s="121"/>
    </row>
    <row r="119" spans="1:6" s="123" customFormat="1" x14ac:dyDescent="0.35">
      <c r="A119" s="114" t="s">
        <v>272</v>
      </c>
      <c r="B119" s="129">
        <v>176</v>
      </c>
      <c r="F119" s="121"/>
    </row>
    <row r="120" spans="1:6" s="123" customFormat="1" x14ac:dyDescent="0.35">
      <c r="A120" s="114" t="s">
        <v>273</v>
      </c>
      <c r="B120" s="129">
        <v>74</v>
      </c>
      <c r="F120" s="121"/>
    </row>
    <row r="121" spans="1:6" s="123" customFormat="1" x14ac:dyDescent="0.35">
      <c r="A121" s="114" t="s">
        <v>197</v>
      </c>
      <c r="B121" s="129">
        <v>353</v>
      </c>
      <c r="F121" s="121"/>
    </row>
    <row r="122" spans="1:6" s="123" customFormat="1" x14ac:dyDescent="0.35">
      <c r="A122" s="114" t="s">
        <v>199</v>
      </c>
      <c r="B122" s="129">
        <v>764</v>
      </c>
      <c r="F122" s="121"/>
    </row>
    <row r="123" spans="1:6" s="123" customFormat="1" x14ac:dyDescent="0.35">
      <c r="A123" s="114" t="s">
        <v>274</v>
      </c>
      <c r="B123" s="129">
        <v>373</v>
      </c>
      <c r="F123" s="121"/>
    </row>
    <row r="124" spans="1:6" s="123" customFormat="1" x14ac:dyDescent="0.35">
      <c r="A124" s="114" t="s">
        <v>275</v>
      </c>
      <c r="B124" s="129">
        <v>177</v>
      </c>
      <c r="F124" s="121"/>
    </row>
    <row r="125" spans="1:6" s="123" customFormat="1" x14ac:dyDescent="0.35">
      <c r="A125" s="114" t="s">
        <v>201</v>
      </c>
      <c r="B125" s="129">
        <v>12</v>
      </c>
      <c r="F125" s="121"/>
    </row>
    <row r="126" spans="1:6" s="123" customFormat="1" x14ac:dyDescent="0.35">
      <c r="A126" s="114" t="s">
        <v>276</v>
      </c>
      <c r="B126" s="129">
        <v>110</v>
      </c>
      <c r="F126" s="121"/>
    </row>
    <row r="127" spans="1:6" s="123" customFormat="1" x14ac:dyDescent="0.35">
      <c r="A127" s="114" t="s">
        <v>277</v>
      </c>
      <c r="B127" s="129">
        <v>111</v>
      </c>
      <c r="F127" s="121"/>
    </row>
    <row r="128" spans="1:6" s="123" customFormat="1" x14ac:dyDescent="0.35">
      <c r="A128" s="114" t="s">
        <v>278</v>
      </c>
      <c r="B128" s="129">
        <v>179</v>
      </c>
      <c r="F128" s="121"/>
    </row>
    <row r="129" spans="1:6" s="123" customFormat="1" x14ac:dyDescent="0.35">
      <c r="A129" s="114" t="s">
        <v>202</v>
      </c>
      <c r="B129" s="129">
        <v>13</v>
      </c>
      <c r="F129" s="121"/>
    </row>
    <row r="130" spans="1:6" s="123" customFormat="1" x14ac:dyDescent="0.35">
      <c r="A130" s="114" t="s">
        <v>279</v>
      </c>
      <c r="B130" s="129">
        <v>377</v>
      </c>
      <c r="F130" s="121"/>
    </row>
    <row r="131" spans="1:6" s="123" customFormat="1" x14ac:dyDescent="0.35">
      <c r="A131" s="114" t="s">
        <v>434</v>
      </c>
      <c r="B131" s="129">
        <v>263</v>
      </c>
      <c r="F131" s="121"/>
    </row>
    <row r="132" spans="1:6" s="123" customFormat="1" x14ac:dyDescent="0.35">
      <c r="A132" s="114" t="s">
        <v>203</v>
      </c>
      <c r="B132" s="129">
        <v>14</v>
      </c>
      <c r="F132" s="121"/>
    </row>
    <row r="133" spans="1:6" s="123" customFormat="1" x14ac:dyDescent="0.35">
      <c r="A133" s="114" t="s">
        <v>280</v>
      </c>
      <c r="B133" s="129">
        <v>180</v>
      </c>
      <c r="F133" s="121"/>
    </row>
    <row r="134" spans="1:6" s="123" customFormat="1" x14ac:dyDescent="0.35">
      <c r="A134" s="114" t="s">
        <v>204</v>
      </c>
      <c r="B134" s="129">
        <v>133</v>
      </c>
      <c r="F134" s="121"/>
    </row>
    <row r="135" spans="1:6" s="123" customFormat="1" x14ac:dyDescent="0.35">
      <c r="A135" s="114" t="s">
        <v>111</v>
      </c>
      <c r="B135" s="129">
        <v>264</v>
      </c>
      <c r="F135" s="121"/>
    </row>
    <row r="136" spans="1:6" s="123" customFormat="1" x14ac:dyDescent="0.35">
      <c r="A136" s="114" t="s">
        <v>205</v>
      </c>
      <c r="B136" s="129">
        <v>15</v>
      </c>
      <c r="F136" s="121"/>
    </row>
    <row r="137" spans="1:6" s="123" customFormat="1" x14ac:dyDescent="0.35">
      <c r="A137" s="114" t="s">
        <v>281</v>
      </c>
      <c r="B137" s="129">
        <v>241</v>
      </c>
      <c r="F137" s="121"/>
    </row>
    <row r="138" spans="1:6" s="123" customFormat="1" x14ac:dyDescent="0.35">
      <c r="A138" s="114" t="s">
        <v>282</v>
      </c>
      <c r="B138" s="129">
        <v>81</v>
      </c>
      <c r="F138" s="121"/>
    </row>
    <row r="139" spans="1:6" s="123" customFormat="1" x14ac:dyDescent="0.35">
      <c r="A139" s="114" t="s">
        <v>283</v>
      </c>
      <c r="B139" s="129">
        <v>134</v>
      </c>
      <c r="F139" s="121"/>
    </row>
    <row r="140" spans="1:6" s="123" customFormat="1" x14ac:dyDescent="0.35">
      <c r="A140" s="114" t="s">
        <v>284</v>
      </c>
      <c r="B140" s="129">
        <v>113</v>
      </c>
      <c r="F140" s="121"/>
    </row>
    <row r="141" spans="1:6" s="123" customFormat="1" x14ac:dyDescent="0.35">
      <c r="A141" s="114" t="s">
        <v>285</v>
      </c>
      <c r="B141" s="129">
        <v>333</v>
      </c>
      <c r="F141" s="121"/>
    </row>
    <row r="142" spans="1:6" s="123" customFormat="1" x14ac:dyDescent="0.35">
      <c r="A142" s="114" t="s">
        <v>286</v>
      </c>
      <c r="B142" s="129">
        <v>221</v>
      </c>
      <c r="F142" s="121"/>
    </row>
    <row r="143" spans="1:6" s="123" customFormat="1" x14ac:dyDescent="0.35">
      <c r="A143" s="114" t="s">
        <v>287</v>
      </c>
      <c r="B143" s="129">
        <v>380</v>
      </c>
      <c r="F143" s="121"/>
    </row>
    <row r="144" spans="1:6" s="123" customFormat="1" x14ac:dyDescent="0.35">
      <c r="A144" s="114" t="s">
        <v>288</v>
      </c>
      <c r="B144" s="129">
        <v>114</v>
      </c>
      <c r="F144" s="121"/>
    </row>
    <row r="145" spans="1:6" s="123" customFormat="1" x14ac:dyDescent="0.35">
      <c r="A145" s="114" t="s">
        <v>206</v>
      </c>
      <c r="B145" s="129">
        <v>354</v>
      </c>
      <c r="F145" s="121"/>
    </row>
    <row r="146" spans="1:6" s="123" customFormat="1" x14ac:dyDescent="0.35">
      <c r="A146" s="114" t="s">
        <v>289</v>
      </c>
      <c r="B146" s="129">
        <v>69</v>
      </c>
      <c r="F146" s="121"/>
    </row>
    <row r="147" spans="1:6" s="123" customFormat="1" x14ac:dyDescent="0.35">
      <c r="A147" s="114" t="s">
        <v>207</v>
      </c>
      <c r="B147" s="129">
        <v>39</v>
      </c>
      <c r="F147" s="121"/>
    </row>
    <row r="148" spans="1:6" s="123" customFormat="1" x14ac:dyDescent="0.35">
      <c r="A148" s="114" t="s">
        <v>290</v>
      </c>
      <c r="B148" s="129">
        <v>82</v>
      </c>
      <c r="F148" s="121"/>
    </row>
    <row r="149" spans="1:6" s="123" customFormat="1" x14ac:dyDescent="0.35">
      <c r="A149" s="114" t="s">
        <v>291</v>
      </c>
      <c r="B149" s="129">
        <v>83</v>
      </c>
      <c r="F149" s="121"/>
    </row>
    <row r="150" spans="1:6" s="123" customFormat="1" x14ac:dyDescent="0.35">
      <c r="A150" s="114" t="s">
        <v>292</v>
      </c>
      <c r="B150" s="129">
        <v>223</v>
      </c>
      <c r="F150" s="121"/>
    </row>
    <row r="151" spans="1:6" s="123" customFormat="1" x14ac:dyDescent="0.45">
      <c r="A151" s="122" t="s">
        <v>76</v>
      </c>
      <c r="B151" s="132">
        <v>466</v>
      </c>
      <c r="F151" s="121"/>
    </row>
    <row r="152" spans="1:6" s="123" customFormat="1" x14ac:dyDescent="0.35">
      <c r="A152" s="114" t="s">
        <v>293</v>
      </c>
      <c r="B152" s="129">
        <v>369</v>
      </c>
      <c r="F152" s="121"/>
    </row>
    <row r="153" spans="1:6" s="123" customFormat="1" x14ac:dyDescent="0.35">
      <c r="A153" s="114" t="s">
        <v>294</v>
      </c>
      <c r="B153" s="129">
        <v>75</v>
      </c>
      <c r="F153" s="121"/>
    </row>
    <row r="154" spans="1:6" s="123" customFormat="1" x14ac:dyDescent="0.35">
      <c r="A154" s="114" t="s">
        <v>208</v>
      </c>
      <c r="B154" s="129">
        <v>30</v>
      </c>
      <c r="F154" s="121"/>
    </row>
    <row r="155" spans="1:6" s="123" customFormat="1" x14ac:dyDescent="0.35">
      <c r="A155" s="114" t="s">
        <v>209</v>
      </c>
      <c r="B155" s="129">
        <v>129</v>
      </c>
      <c r="F155" s="121"/>
    </row>
    <row r="156" spans="1:6" s="123" customFormat="1" x14ac:dyDescent="0.35">
      <c r="A156" s="114" t="s">
        <v>295</v>
      </c>
      <c r="B156" s="129">
        <v>181</v>
      </c>
      <c r="F156" s="121"/>
    </row>
    <row r="157" spans="1:6" s="123" customFormat="1" x14ac:dyDescent="0.35">
      <c r="A157" s="114" t="s">
        <v>210</v>
      </c>
      <c r="B157" s="129">
        <v>316</v>
      </c>
      <c r="F157" s="121"/>
    </row>
    <row r="158" spans="1:6" s="123" customFormat="1" x14ac:dyDescent="0.35">
      <c r="A158" s="114" t="s">
        <v>296</v>
      </c>
      <c r="B158" s="129">
        <v>214</v>
      </c>
      <c r="F158" s="121"/>
    </row>
    <row r="159" spans="1:6" s="123" customFormat="1" x14ac:dyDescent="0.35">
      <c r="A159" s="114" t="s">
        <v>297</v>
      </c>
      <c r="B159" s="129">
        <v>317</v>
      </c>
      <c r="F159" s="121"/>
    </row>
    <row r="160" spans="1:6" s="123" customFormat="1" x14ac:dyDescent="0.35">
      <c r="A160" s="114" t="s">
        <v>298</v>
      </c>
      <c r="B160" s="129">
        <v>36</v>
      </c>
      <c r="F160" s="121"/>
    </row>
    <row r="161" spans="1:6" s="123" customFormat="1" x14ac:dyDescent="0.35">
      <c r="A161" s="114" t="s">
        <v>299</v>
      </c>
      <c r="B161" s="129">
        <v>84</v>
      </c>
      <c r="F161" s="121"/>
    </row>
    <row r="162" spans="1:6" s="123" customFormat="1" x14ac:dyDescent="0.35">
      <c r="A162" s="114" t="s">
        <v>300</v>
      </c>
      <c r="B162" s="129">
        <v>182</v>
      </c>
      <c r="F162" s="121"/>
    </row>
    <row r="163" spans="1:6" s="123" customFormat="1" x14ac:dyDescent="0.35">
      <c r="A163" s="114" t="s">
        <v>301</v>
      </c>
      <c r="B163" s="129">
        <v>40</v>
      </c>
      <c r="F163" s="121"/>
    </row>
    <row r="164" spans="1:6" s="123" customFormat="1" x14ac:dyDescent="0.35">
      <c r="A164" s="114" t="s">
        <v>302</v>
      </c>
      <c r="B164" s="129">
        <v>379</v>
      </c>
      <c r="F164" s="121"/>
    </row>
    <row r="165" spans="1:6" s="123" customFormat="1" x14ac:dyDescent="0.35">
      <c r="A165" s="114" t="s">
        <v>303</v>
      </c>
      <c r="B165" s="129">
        <v>183</v>
      </c>
      <c r="F165" s="121"/>
    </row>
    <row r="166" spans="1:6" s="123" customFormat="1" x14ac:dyDescent="0.35">
      <c r="A166" s="114" t="s">
        <v>304</v>
      </c>
      <c r="B166" s="129">
        <v>378</v>
      </c>
      <c r="F166" s="121"/>
    </row>
    <row r="167" spans="1:6" s="123" customFormat="1" x14ac:dyDescent="0.35">
      <c r="A167" s="114" t="s">
        <v>305</v>
      </c>
      <c r="B167" s="129">
        <v>85</v>
      </c>
      <c r="F167" s="121"/>
    </row>
    <row r="168" spans="1:6" s="123" customFormat="1" x14ac:dyDescent="0.35">
      <c r="A168" s="114" t="s">
        <v>211</v>
      </c>
      <c r="B168" s="129">
        <v>41</v>
      </c>
      <c r="F168" s="121"/>
    </row>
    <row r="169" spans="1:6" s="123" customFormat="1" x14ac:dyDescent="0.35">
      <c r="A169" s="114" t="s">
        <v>306</v>
      </c>
      <c r="B169" s="129">
        <v>184</v>
      </c>
      <c r="F169" s="121"/>
    </row>
    <row r="170" spans="1:6" s="123" customFormat="1" x14ac:dyDescent="0.35">
      <c r="A170" s="114" t="s">
        <v>212</v>
      </c>
      <c r="B170" s="129">
        <v>235</v>
      </c>
      <c r="F170" s="121"/>
    </row>
    <row r="171" spans="1:6" s="123" customFormat="1" x14ac:dyDescent="0.35">
      <c r="A171" s="114" t="s">
        <v>213</v>
      </c>
      <c r="B171" s="129">
        <v>412</v>
      </c>
      <c r="F171" s="121"/>
    </row>
    <row r="172" spans="1:6" s="123" customFormat="1" x14ac:dyDescent="0.35">
      <c r="A172" s="114" t="s">
        <v>214</v>
      </c>
      <c r="B172" s="129">
        <v>355</v>
      </c>
      <c r="F172" s="121"/>
    </row>
    <row r="173" spans="1:6" s="123" customFormat="1" x14ac:dyDescent="0.35">
      <c r="A173" s="114" t="s">
        <v>307</v>
      </c>
      <c r="B173" s="129">
        <v>70</v>
      </c>
      <c r="F173" s="121"/>
    </row>
    <row r="174" spans="1:6" s="123" customFormat="1" x14ac:dyDescent="0.35">
      <c r="A174" s="114" t="s">
        <v>439</v>
      </c>
      <c r="B174" s="129">
        <v>42</v>
      </c>
      <c r="F174" s="121"/>
    </row>
    <row r="175" spans="1:6" s="123" customFormat="1" x14ac:dyDescent="0.35">
      <c r="A175" s="114" t="s">
        <v>308</v>
      </c>
      <c r="B175" s="129">
        <v>318</v>
      </c>
      <c r="F175" s="121"/>
    </row>
    <row r="176" spans="1:6" s="123" customFormat="1" x14ac:dyDescent="0.35">
      <c r="A176" s="114" t="s">
        <v>309</v>
      </c>
      <c r="B176" s="129">
        <v>130</v>
      </c>
      <c r="F176" s="121"/>
    </row>
    <row r="177" spans="1:6" s="123" customFormat="1" x14ac:dyDescent="0.35">
      <c r="A177" s="114" t="s">
        <v>310</v>
      </c>
      <c r="B177" s="129">
        <v>115</v>
      </c>
      <c r="F177" s="121"/>
    </row>
    <row r="178" spans="1:6" s="123" customFormat="1" x14ac:dyDescent="0.35">
      <c r="A178" s="114" t="s">
        <v>311</v>
      </c>
      <c r="B178" s="129">
        <v>185</v>
      </c>
      <c r="F178" s="121"/>
    </row>
    <row r="179" spans="1:6" s="123" customFormat="1" x14ac:dyDescent="0.35">
      <c r="A179" s="114" t="s">
        <v>215</v>
      </c>
      <c r="B179" s="129">
        <v>319</v>
      </c>
      <c r="F179" s="121"/>
    </row>
    <row r="180" spans="1:6" s="123" customFormat="1" x14ac:dyDescent="0.35">
      <c r="A180" s="114" t="s">
        <v>312</v>
      </c>
      <c r="B180" s="129">
        <v>592</v>
      </c>
      <c r="F180" s="121"/>
    </row>
    <row r="181" spans="1:6" s="123" customFormat="1" x14ac:dyDescent="0.35">
      <c r="A181" s="114" t="s">
        <v>216</v>
      </c>
      <c r="B181" s="129">
        <v>43</v>
      </c>
      <c r="F181" s="121"/>
    </row>
    <row r="182" spans="1:6" s="123" customFormat="1" x14ac:dyDescent="0.35">
      <c r="A182" s="114" t="s">
        <v>313</v>
      </c>
      <c r="B182" s="129">
        <v>242</v>
      </c>
      <c r="F182" s="121"/>
    </row>
    <row r="183" spans="1:6" s="123" customFormat="1" x14ac:dyDescent="0.35">
      <c r="A183" s="114" t="s">
        <v>314</v>
      </c>
      <c r="B183" s="129">
        <v>116</v>
      </c>
      <c r="F183" s="121"/>
    </row>
    <row r="184" spans="1:6" s="123" customFormat="1" x14ac:dyDescent="0.35">
      <c r="A184" s="114" t="s">
        <v>218</v>
      </c>
      <c r="B184" s="129">
        <v>24</v>
      </c>
      <c r="F184" s="121"/>
    </row>
    <row r="185" spans="1:6" s="123" customFormat="1" x14ac:dyDescent="0.35">
      <c r="A185" s="114" t="s">
        <v>315</v>
      </c>
      <c r="B185" s="129">
        <v>117</v>
      </c>
      <c r="F185" s="121"/>
    </row>
    <row r="186" spans="1:6" s="123" customFormat="1" x14ac:dyDescent="0.35">
      <c r="A186" s="114" t="s">
        <v>316</v>
      </c>
      <c r="B186" s="129">
        <v>131</v>
      </c>
      <c r="F186" s="121"/>
    </row>
    <row r="187" spans="1:6" s="123" customFormat="1" x14ac:dyDescent="0.35">
      <c r="A187" s="114" t="s">
        <v>317</v>
      </c>
      <c r="B187" s="129">
        <v>186</v>
      </c>
      <c r="F187" s="121"/>
    </row>
    <row r="188" spans="1:6" s="123" customFormat="1" x14ac:dyDescent="0.35">
      <c r="A188" s="114" t="s">
        <v>220</v>
      </c>
      <c r="B188" s="129">
        <v>44</v>
      </c>
      <c r="F188" s="121"/>
    </row>
    <row r="189" spans="1:6" s="123" customFormat="1" x14ac:dyDescent="0.35">
      <c r="A189" s="114" t="s">
        <v>318</v>
      </c>
      <c r="B189" s="129">
        <v>93</v>
      </c>
      <c r="F189" s="121"/>
    </row>
    <row r="190" spans="1:6" s="123" customFormat="1" x14ac:dyDescent="0.35">
      <c r="A190" s="114" t="s">
        <v>319</v>
      </c>
      <c r="B190" s="129">
        <v>283</v>
      </c>
      <c r="F190" s="121"/>
    </row>
    <row r="191" spans="1:6" s="123" customFormat="1" x14ac:dyDescent="0.35">
      <c r="A191" s="114" t="s">
        <v>320</v>
      </c>
      <c r="B191" s="129">
        <v>140</v>
      </c>
      <c r="F191" s="121"/>
    </row>
    <row r="192" spans="1:6" s="123" customFormat="1" x14ac:dyDescent="0.35">
      <c r="A192" s="114" t="s">
        <v>112</v>
      </c>
      <c r="B192" s="129">
        <v>45</v>
      </c>
      <c r="F192" s="121"/>
    </row>
    <row r="193" spans="1:6" s="123" customFormat="1" x14ac:dyDescent="0.35">
      <c r="A193" s="114" t="s">
        <v>321</v>
      </c>
      <c r="B193" s="129">
        <v>38</v>
      </c>
      <c r="F193" s="121"/>
    </row>
    <row r="194" spans="1:6" s="123" customFormat="1" x14ac:dyDescent="0.35">
      <c r="A194" s="114" t="s">
        <v>322</v>
      </c>
      <c r="B194" s="129">
        <v>227</v>
      </c>
      <c r="F194" s="121"/>
    </row>
    <row r="195" spans="1:6" s="123" customFormat="1" x14ac:dyDescent="0.35">
      <c r="A195" s="114" t="s">
        <v>454</v>
      </c>
      <c r="B195" s="129">
        <v>804</v>
      </c>
      <c r="F195" s="121"/>
    </row>
    <row r="196" spans="1:6" s="123" customFormat="1" x14ac:dyDescent="0.35">
      <c r="A196" s="114" t="s">
        <v>323</v>
      </c>
      <c r="B196" s="129">
        <v>187</v>
      </c>
      <c r="F196" s="121"/>
    </row>
    <row r="197" spans="1:6" s="123" customFormat="1" x14ac:dyDescent="0.35">
      <c r="A197" s="114" t="s">
        <v>324</v>
      </c>
      <c r="B197" s="129">
        <v>86</v>
      </c>
      <c r="F197" s="121"/>
    </row>
    <row r="198" spans="1:6" s="123" customFormat="1" x14ac:dyDescent="0.35">
      <c r="A198" s="114" t="s">
        <v>325</v>
      </c>
      <c r="B198" s="129">
        <v>118</v>
      </c>
      <c r="F198" s="121"/>
    </row>
    <row r="199" spans="1:6" s="123" customFormat="1" x14ac:dyDescent="0.35">
      <c r="A199" s="114" t="s">
        <v>326</v>
      </c>
      <c r="B199" s="129">
        <v>371</v>
      </c>
      <c r="F199" s="121"/>
    </row>
    <row r="200" spans="1:6" s="123" customFormat="1" x14ac:dyDescent="0.35">
      <c r="A200" s="114" t="s">
        <v>327</v>
      </c>
      <c r="B200" s="129">
        <v>627</v>
      </c>
      <c r="F200" s="121"/>
    </row>
    <row r="201" spans="1:6" s="123" customFormat="1" x14ac:dyDescent="0.35">
      <c r="A201" s="122" t="s">
        <v>409</v>
      </c>
      <c r="B201" s="129">
        <v>632</v>
      </c>
      <c r="F201" s="121"/>
    </row>
    <row r="202" spans="1:6" s="123" customFormat="1" x14ac:dyDescent="0.35">
      <c r="A202" s="114" t="s">
        <v>328</v>
      </c>
      <c r="B202" s="129">
        <v>119</v>
      </c>
      <c r="F202" s="121"/>
    </row>
    <row r="203" spans="1:6" s="123" customFormat="1" x14ac:dyDescent="0.35">
      <c r="A203" s="114" t="s">
        <v>329</v>
      </c>
      <c r="B203" s="129">
        <v>190</v>
      </c>
      <c r="F203" s="121"/>
    </row>
    <row r="204" spans="1:6" s="123" customFormat="1" x14ac:dyDescent="0.35">
      <c r="A204" s="114" t="s">
        <v>330</v>
      </c>
      <c r="B204" s="129">
        <v>323</v>
      </c>
      <c r="F204" s="121"/>
    </row>
    <row r="205" spans="1:6" s="123" customFormat="1" x14ac:dyDescent="0.35">
      <c r="A205" s="114" t="s">
        <v>331</v>
      </c>
      <c r="B205" s="129">
        <v>94</v>
      </c>
      <c r="F205" s="121"/>
    </row>
    <row r="206" spans="1:6" s="123" customFormat="1" x14ac:dyDescent="0.35">
      <c r="A206" s="114" t="s">
        <v>332</v>
      </c>
      <c r="B206" s="129">
        <v>95</v>
      </c>
      <c r="F206" s="121"/>
    </row>
    <row r="207" spans="1:6" s="123" customFormat="1" x14ac:dyDescent="0.35">
      <c r="A207" s="114" t="s">
        <v>81</v>
      </c>
      <c r="B207" s="129">
        <v>120</v>
      </c>
      <c r="F207" s="121"/>
    </row>
    <row r="208" spans="1:6" s="123" customFormat="1" x14ac:dyDescent="0.35">
      <c r="A208" s="114" t="s">
        <v>333</v>
      </c>
      <c r="B208" s="129">
        <v>191</v>
      </c>
      <c r="F208" s="121"/>
    </row>
    <row r="209" spans="1:6" s="123" customFormat="1" x14ac:dyDescent="0.35">
      <c r="A209" s="114" t="s">
        <v>433</v>
      </c>
      <c r="B209" s="129">
        <v>236</v>
      </c>
      <c r="F209" s="121"/>
    </row>
    <row r="210" spans="1:6" s="123" customFormat="1" x14ac:dyDescent="0.35">
      <c r="A210" s="114" t="s">
        <v>334</v>
      </c>
      <c r="B210" s="129">
        <v>338</v>
      </c>
      <c r="F210" s="121"/>
    </row>
    <row r="211" spans="1:6" s="123" customFormat="1" x14ac:dyDescent="0.35">
      <c r="A211" s="114" t="s">
        <v>335</v>
      </c>
      <c r="B211" s="129">
        <v>327</v>
      </c>
      <c r="F211" s="121"/>
    </row>
    <row r="212" spans="1:6" s="123" customFormat="1" x14ac:dyDescent="0.35">
      <c r="A212" s="114" t="s">
        <v>336</v>
      </c>
      <c r="B212" s="129">
        <v>96</v>
      </c>
      <c r="F212" s="121"/>
    </row>
    <row r="213" spans="1:6" s="123" customFormat="1" x14ac:dyDescent="0.35">
      <c r="A213" s="114" t="s">
        <v>337</v>
      </c>
      <c r="B213" s="129">
        <v>376</v>
      </c>
      <c r="F213" s="121"/>
    </row>
    <row r="214" spans="1:6" s="123" customFormat="1" x14ac:dyDescent="0.35">
      <c r="A214" s="114" t="s">
        <v>338</v>
      </c>
      <c r="B214" s="129">
        <v>239</v>
      </c>
      <c r="F214" s="121"/>
    </row>
    <row r="215" spans="1:6" s="123" customFormat="1" x14ac:dyDescent="0.35">
      <c r="A215" s="114" t="s">
        <v>223</v>
      </c>
      <c r="B215" s="129">
        <v>147</v>
      </c>
      <c r="F215" s="121"/>
    </row>
    <row r="216" spans="1:6" s="123" customFormat="1" x14ac:dyDescent="0.35">
      <c r="A216" s="114" t="s">
        <v>448</v>
      </c>
      <c r="B216" s="129">
        <v>798</v>
      </c>
      <c r="F216" s="121"/>
    </row>
    <row r="217" spans="1:6" s="123" customFormat="1" x14ac:dyDescent="0.35">
      <c r="A217" s="114" t="s">
        <v>339</v>
      </c>
      <c r="B217" s="129">
        <v>322</v>
      </c>
      <c r="F217" s="121"/>
    </row>
    <row r="218" spans="1:6" s="123" customFormat="1" x14ac:dyDescent="0.45">
      <c r="A218" s="122" t="s">
        <v>419</v>
      </c>
      <c r="B218" s="133">
        <v>46</v>
      </c>
      <c r="F218" s="121"/>
    </row>
    <row r="219" spans="1:6" s="123" customFormat="1" x14ac:dyDescent="0.35">
      <c r="A219" s="117" t="s">
        <v>227</v>
      </c>
      <c r="B219" s="129">
        <v>407</v>
      </c>
      <c r="F219" s="121"/>
    </row>
    <row r="220" spans="1:6" s="123" customFormat="1" x14ac:dyDescent="0.35">
      <c r="A220" s="114" t="s">
        <v>228</v>
      </c>
      <c r="B220" s="129">
        <v>661</v>
      </c>
      <c r="F220" s="121"/>
    </row>
    <row r="221" spans="1:6" s="123" customFormat="1" x14ac:dyDescent="0.35">
      <c r="A221" s="116" t="s">
        <v>230</v>
      </c>
      <c r="B221" s="129">
        <v>681</v>
      </c>
      <c r="F221" s="121"/>
    </row>
    <row r="222" spans="1:6" s="123" customFormat="1" x14ac:dyDescent="0.35">
      <c r="A222" s="116" t="s">
        <v>413</v>
      </c>
      <c r="B222" s="129">
        <v>406</v>
      </c>
      <c r="F222" s="121"/>
    </row>
    <row r="223" spans="1:6" s="123" customFormat="1" x14ac:dyDescent="0.35">
      <c r="A223" s="122" t="s">
        <v>410</v>
      </c>
      <c r="B223" s="129">
        <v>499</v>
      </c>
      <c r="F223" s="121"/>
    </row>
    <row r="224" spans="1:6" s="123" customFormat="1" x14ac:dyDescent="0.35">
      <c r="A224" s="114" t="s">
        <v>340</v>
      </c>
      <c r="B224" s="129">
        <v>97</v>
      </c>
      <c r="F224" s="121"/>
    </row>
    <row r="225" spans="1:6" s="123" customFormat="1" x14ac:dyDescent="0.35">
      <c r="A225" s="114" t="s">
        <v>341</v>
      </c>
      <c r="B225" s="129">
        <v>192</v>
      </c>
      <c r="F225" s="121"/>
    </row>
    <row r="226" spans="1:6" s="123" customFormat="1" x14ac:dyDescent="0.35">
      <c r="A226" s="114" t="s">
        <v>342</v>
      </c>
      <c r="B226" s="129">
        <v>324</v>
      </c>
      <c r="F226" s="121"/>
    </row>
    <row r="227" spans="1:6" s="123" customFormat="1" x14ac:dyDescent="0.35">
      <c r="A227" s="114" t="s">
        <v>231</v>
      </c>
      <c r="B227" s="129">
        <v>47</v>
      </c>
      <c r="F227" s="121"/>
    </row>
    <row r="228" spans="1:6" s="123" customFormat="1" x14ac:dyDescent="0.35">
      <c r="A228" s="114" t="s">
        <v>343</v>
      </c>
      <c r="B228" s="129">
        <v>356</v>
      </c>
      <c r="F228" s="121"/>
    </row>
    <row r="229" spans="1:6" s="123" customFormat="1" x14ac:dyDescent="0.35">
      <c r="A229" s="114" t="s">
        <v>344</v>
      </c>
      <c r="B229" s="129">
        <v>193</v>
      </c>
      <c r="F229" s="121"/>
    </row>
    <row r="230" spans="1:6" s="123" customFormat="1" x14ac:dyDescent="0.35">
      <c r="A230" s="114" t="s">
        <v>82</v>
      </c>
      <c r="B230" s="129">
        <v>574</v>
      </c>
      <c r="F230" s="121"/>
    </row>
    <row r="231" spans="1:6" s="123" customFormat="1" x14ac:dyDescent="0.35">
      <c r="A231" s="114" t="s">
        <v>83</v>
      </c>
      <c r="B231" s="129">
        <v>310</v>
      </c>
      <c r="F231" s="121"/>
    </row>
    <row r="232" spans="1:6" s="123" customFormat="1" x14ac:dyDescent="0.45">
      <c r="A232" s="122" t="s">
        <v>432</v>
      </c>
      <c r="B232" s="133">
        <v>46</v>
      </c>
      <c r="F232" s="121"/>
    </row>
    <row r="233" spans="1:6" s="123" customFormat="1" x14ac:dyDescent="0.35">
      <c r="A233" s="114" t="s">
        <v>233</v>
      </c>
      <c r="B233" s="129">
        <v>71</v>
      </c>
      <c r="F233" s="121"/>
    </row>
    <row r="234" spans="1:6" s="123" customFormat="1" x14ac:dyDescent="0.35">
      <c r="A234" s="114" t="s">
        <v>345</v>
      </c>
      <c r="B234" s="129">
        <v>244</v>
      </c>
      <c r="F234" s="121"/>
    </row>
    <row r="235" spans="1:6" s="123" customFormat="1" x14ac:dyDescent="0.35">
      <c r="A235" s="114" t="s">
        <v>447</v>
      </c>
      <c r="B235" s="129">
        <v>797</v>
      </c>
      <c r="F235" s="121"/>
    </row>
    <row r="236" spans="1:6" s="123" customFormat="1" x14ac:dyDescent="0.35">
      <c r="A236" s="114" t="s">
        <v>346</v>
      </c>
      <c r="B236" s="129">
        <v>372</v>
      </c>
      <c r="F236" s="121"/>
    </row>
    <row r="237" spans="1:6" s="123" customFormat="1" x14ac:dyDescent="0.35">
      <c r="A237" s="114" t="s">
        <v>347</v>
      </c>
      <c r="B237" s="129">
        <v>194</v>
      </c>
      <c r="F237" s="121"/>
    </row>
    <row r="238" spans="1:6" s="123" customFormat="1" x14ac:dyDescent="0.35">
      <c r="A238" s="114" t="s">
        <v>234</v>
      </c>
      <c r="B238" s="129">
        <v>48</v>
      </c>
      <c r="F238" s="121"/>
    </row>
    <row r="239" spans="1:6" s="123" customFormat="1" x14ac:dyDescent="0.35">
      <c r="A239" s="114" t="s">
        <v>348</v>
      </c>
      <c r="B239" s="129">
        <v>121</v>
      </c>
      <c r="F239" s="121"/>
    </row>
    <row r="240" spans="1:6" s="123" customFormat="1" x14ac:dyDescent="0.35">
      <c r="A240" s="114" t="s">
        <v>349</v>
      </c>
      <c r="B240" s="129">
        <v>197</v>
      </c>
      <c r="F240" s="121"/>
    </row>
    <row r="241" spans="1:6" s="123" customFormat="1" x14ac:dyDescent="0.35">
      <c r="A241" s="114" t="s">
        <v>235</v>
      </c>
      <c r="B241" s="129">
        <v>49</v>
      </c>
      <c r="F241" s="121"/>
    </row>
    <row r="242" spans="1:6" s="123" customFormat="1" x14ac:dyDescent="0.35">
      <c r="A242" s="114" t="s">
        <v>237</v>
      </c>
      <c r="B242" s="129">
        <v>50</v>
      </c>
      <c r="F242" s="121"/>
    </row>
    <row r="243" spans="1:6" s="123" customFormat="1" x14ac:dyDescent="0.35">
      <c r="A243" s="114" t="s">
        <v>350</v>
      </c>
      <c r="B243" s="129">
        <v>122</v>
      </c>
      <c r="F243" s="121"/>
    </row>
    <row r="244" spans="1:6" s="123" customFormat="1" x14ac:dyDescent="0.35">
      <c r="A244" s="114" t="s">
        <v>351</v>
      </c>
      <c r="B244" s="129">
        <v>123</v>
      </c>
      <c r="F244" s="121"/>
    </row>
    <row r="245" spans="1:6" s="123" customFormat="1" x14ac:dyDescent="0.35">
      <c r="A245" s="114" t="s">
        <v>352</v>
      </c>
      <c r="B245" s="129">
        <v>593</v>
      </c>
      <c r="F245" s="121"/>
    </row>
    <row r="246" spans="1:6" s="123" customFormat="1" x14ac:dyDescent="0.35">
      <c r="A246" s="114" t="s">
        <v>353</v>
      </c>
      <c r="B246" s="129">
        <v>619</v>
      </c>
      <c r="F246" s="121"/>
    </row>
    <row r="247" spans="1:6" s="123" customFormat="1" x14ac:dyDescent="0.35">
      <c r="A247" s="114" t="s">
        <v>239</v>
      </c>
      <c r="B247" s="129">
        <v>72</v>
      </c>
      <c r="F247" s="121"/>
    </row>
    <row r="248" spans="1:6" s="123" customFormat="1" x14ac:dyDescent="0.35">
      <c r="A248" s="114" t="s">
        <v>354</v>
      </c>
      <c r="B248" s="129">
        <v>76</v>
      </c>
      <c r="F248" s="121"/>
    </row>
    <row r="249" spans="1:6" s="123" customFormat="1" x14ac:dyDescent="0.35">
      <c r="A249" s="114" t="s">
        <v>241</v>
      </c>
      <c r="B249" s="129">
        <v>135</v>
      </c>
      <c r="F249" s="121"/>
    </row>
    <row r="250" spans="1:6" s="123" customFormat="1" x14ac:dyDescent="0.35">
      <c r="A250" s="114" t="s">
        <v>243</v>
      </c>
      <c r="B250" s="129">
        <v>712</v>
      </c>
      <c r="F250" s="121"/>
    </row>
    <row r="251" spans="1:6" s="123" customFormat="1" x14ac:dyDescent="0.35">
      <c r="A251" s="114" t="s">
        <v>355</v>
      </c>
      <c r="B251" s="129">
        <v>198</v>
      </c>
      <c r="F251" s="121"/>
    </row>
    <row r="252" spans="1:6" s="123" customFormat="1" x14ac:dyDescent="0.35">
      <c r="A252" s="114" t="s">
        <v>244</v>
      </c>
      <c r="B252" s="129">
        <v>734</v>
      </c>
      <c r="F252" s="121"/>
    </row>
    <row r="253" spans="1:6" s="123" customFormat="1" x14ac:dyDescent="0.35">
      <c r="A253" s="114" t="s">
        <v>246</v>
      </c>
      <c r="B253" s="129">
        <v>723</v>
      </c>
      <c r="F253" s="121"/>
    </row>
    <row r="254" spans="1:6" s="123" customFormat="1" x14ac:dyDescent="0.35">
      <c r="A254" s="114" t="s">
        <v>248</v>
      </c>
      <c r="B254" s="129">
        <v>136</v>
      </c>
      <c r="F254" s="121"/>
    </row>
    <row r="255" spans="1:6" s="123" customFormat="1" x14ac:dyDescent="0.35">
      <c r="A255" s="114" t="s">
        <v>356</v>
      </c>
      <c r="B255" s="129">
        <v>326</v>
      </c>
      <c r="F255" s="121"/>
    </row>
    <row r="256" spans="1:6" s="123" customFormat="1" x14ac:dyDescent="0.35">
      <c r="A256" s="114" t="s">
        <v>357</v>
      </c>
      <c r="B256" s="129">
        <v>137</v>
      </c>
      <c r="F256" s="121"/>
    </row>
    <row r="257" spans="1:6" s="123" customFormat="1" x14ac:dyDescent="0.35">
      <c r="A257" s="114" t="s">
        <v>250</v>
      </c>
      <c r="B257" s="131">
        <v>53</v>
      </c>
      <c r="F257" s="121"/>
    </row>
    <row r="258" spans="1:6" s="123" customFormat="1" x14ac:dyDescent="0.35">
      <c r="A258" s="122" t="s">
        <v>411</v>
      </c>
      <c r="B258" s="129">
        <v>560</v>
      </c>
      <c r="F258" s="121"/>
    </row>
    <row r="259" spans="1:6" s="123" customFormat="1" x14ac:dyDescent="0.35">
      <c r="A259" s="114" t="s">
        <v>358</v>
      </c>
      <c r="B259" s="131">
        <v>37</v>
      </c>
      <c r="F259" s="121"/>
    </row>
    <row r="260" spans="1:6" s="123" customFormat="1" x14ac:dyDescent="0.35">
      <c r="A260" s="114" t="s">
        <v>359</v>
      </c>
      <c r="B260" s="129">
        <v>201</v>
      </c>
      <c r="F260" s="121"/>
    </row>
    <row r="261" spans="1:6" s="123" customFormat="1" x14ac:dyDescent="0.35">
      <c r="A261" s="114" t="s">
        <v>360</v>
      </c>
      <c r="B261" s="129">
        <v>202</v>
      </c>
      <c r="F261" s="121"/>
    </row>
    <row r="262" spans="1:6" s="123" customFormat="1" x14ac:dyDescent="0.35">
      <c r="A262" s="114" t="s">
        <v>361</v>
      </c>
      <c r="B262" s="129">
        <v>381</v>
      </c>
      <c r="F262" s="121"/>
    </row>
    <row r="263" spans="1:6" s="123" customFormat="1" x14ac:dyDescent="0.35">
      <c r="A263" s="114" t="s">
        <v>362</v>
      </c>
      <c r="B263" s="129">
        <v>230</v>
      </c>
      <c r="F263" s="121"/>
    </row>
    <row r="264" spans="1:6" s="123" customFormat="1" x14ac:dyDescent="0.35">
      <c r="A264" s="114" t="s">
        <v>251</v>
      </c>
      <c r="B264" s="129">
        <v>267</v>
      </c>
      <c r="F264" s="121"/>
    </row>
    <row r="265" spans="1:6" s="123" customFormat="1" x14ac:dyDescent="0.35">
      <c r="A265" s="114" t="s">
        <v>252</v>
      </c>
      <c r="B265" s="131">
        <v>73</v>
      </c>
      <c r="F265" s="121"/>
    </row>
    <row r="266" spans="1:6" s="123" customFormat="1" x14ac:dyDescent="0.35">
      <c r="A266" s="114" t="s">
        <v>254</v>
      </c>
      <c r="B266" s="129">
        <v>268</v>
      </c>
      <c r="F266" s="121"/>
    </row>
    <row r="267" spans="1:6" s="123" customFormat="1" x14ac:dyDescent="0.35">
      <c r="A267" s="114" t="s">
        <v>363</v>
      </c>
      <c r="B267" s="129">
        <v>125</v>
      </c>
      <c r="F267" s="121"/>
    </row>
    <row r="268" spans="1:6" s="123" customFormat="1" x14ac:dyDescent="0.35">
      <c r="A268" s="114" t="s">
        <v>255</v>
      </c>
      <c r="B268" s="131">
        <v>54</v>
      </c>
      <c r="F268" s="121"/>
    </row>
    <row r="269" spans="1:6" s="123" customFormat="1" x14ac:dyDescent="0.35">
      <c r="A269" s="114" t="s">
        <v>364</v>
      </c>
      <c r="B269" s="129">
        <v>203</v>
      </c>
      <c r="F269" s="121"/>
    </row>
    <row r="270" spans="1:6" s="123" customFormat="1" x14ac:dyDescent="0.35">
      <c r="A270" s="114" t="s">
        <v>365</v>
      </c>
      <c r="B270" s="129">
        <v>204</v>
      </c>
      <c r="F270" s="121"/>
    </row>
    <row r="271" spans="1:6" s="123" customFormat="1" x14ac:dyDescent="0.35">
      <c r="A271" s="114" t="s">
        <v>366</v>
      </c>
      <c r="B271" s="129">
        <v>205</v>
      </c>
      <c r="F271" s="121"/>
    </row>
    <row r="272" spans="1:6" s="123" customFormat="1" x14ac:dyDescent="0.35">
      <c r="A272" s="114" t="s">
        <v>256</v>
      </c>
      <c r="B272" s="129">
        <v>341</v>
      </c>
      <c r="F272" s="121"/>
    </row>
    <row r="273" spans="1:6" s="123" customFormat="1" x14ac:dyDescent="0.35">
      <c r="A273" s="114" t="s">
        <v>367</v>
      </c>
      <c r="B273" s="129">
        <v>206</v>
      </c>
      <c r="F273" s="121"/>
    </row>
    <row r="274" spans="1:6" s="123" customFormat="1" x14ac:dyDescent="0.35">
      <c r="A274" s="114" t="s">
        <v>368</v>
      </c>
      <c r="B274" s="129">
        <v>325</v>
      </c>
      <c r="F274" s="121"/>
    </row>
    <row r="275" spans="1:6" s="123" customFormat="1" x14ac:dyDescent="0.35">
      <c r="A275" s="114" t="s">
        <v>369</v>
      </c>
      <c r="B275" s="129">
        <v>126</v>
      </c>
      <c r="F275" s="121"/>
    </row>
    <row r="276" spans="1:6" s="123" customFormat="1" x14ac:dyDescent="0.35">
      <c r="A276" s="114" t="s">
        <v>370</v>
      </c>
      <c r="B276" s="129">
        <v>127</v>
      </c>
      <c r="F276" s="121"/>
    </row>
    <row r="277" spans="1:6" s="123" customFormat="1" x14ac:dyDescent="0.35">
      <c r="A277" s="114" t="s">
        <v>371</v>
      </c>
      <c r="B277" s="129">
        <v>269</v>
      </c>
      <c r="F277" s="121"/>
    </row>
    <row r="278" spans="1:6" s="123" customFormat="1" x14ac:dyDescent="0.35">
      <c r="A278" s="114" t="s">
        <v>372</v>
      </c>
      <c r="B278" s="129">
        <v>207</v>
      </c>
      <c r="F278" s="121"/>
    </row>
    <row r="279" spans="1:6" s="123" customFormat="1" x14ac:dyDescent="0.35">
      <c r="A279" s="114" t="s">
        <v>257</v>
      </c>
      <c r="B279" s="129">
        <v>237</v>
      </c>
      <c r="F279" s="121"/>
    </row>
    <row r="280" spans="1:6" s="123" customFormat="1" x14ac:dyDescent="0.35">
      <c r="A280" s="122" t="s">
        <v>412</v>
      </c>
      <c r="B280" s="129">
        <v>427</v>
      </c>
      <c r="F280" s="121"/>
    </row>
    <row r="281" spans="1:6" s="123" customFormat="1" x14ac:dyDescent="0.35">
      <c r="A281" s="114" t="s">
        <v>373</v>
      </c>
      <c r="B281" s="129">
        <v>138</v>
      </c>
      <c r="F281" s="121"/>
    </row>
    <row r="282" spans="1:6" s="123" customFormat="1" x14ac:dyDescent="0.35">
      <c r="A282" s="114" t="s">
        <v>374</v>
      </c>
      <c r="B282" s="129">
        <v>139</v>
      </c>
      <c r="F282" s="121"/>
    </row>
    <row r="283" spans="1:6" s="123" customFormat="1" x14ac:dyDescent="0.35">
      <c r="A283" s="114" t="s">
        <v>258</v>
      </c>
      <c r="B283" s="131">
        <v>55</v>
      </c>
      <c r="F283" s="121"/>
    </row>
    <row r="284" spans="1:6" s="123" customFormat="1" x14ac:dyDescent="0.35">
      <c r="A284" s="114" t="s">
        <v>375</v>
      </c>
      <c r="B284" s="129">
        <v>342</v>
      </c>
      <c r="F284" s="121"/>
    </row>
    <row r="285" spans="1:6" s="123" customFormat="1" x14ac:dyDescent="0.35">
      <c r="A285" s="114" t="s">
        <v>259</v>
      </c>
      <c r="B285" s="129">
        <v>334</v>
      </c>
      <c r="F285" s="121"/>
    </row>
    <row r="286" spans="1:6" s="123" customFormat="1" x14ac:dyDescent="0.35">
      <c r="A286" s="114" t="s">
        <v>376</v>
      </c>
      <c r="B286" s="129">
        <v>591</v>
      </c>
      <c r="F286" s="121"/>
    </row>
    <row r="287" spans="1:6" s="123" customFormat="1" x14ac:dyDescent="0.35">
      <c r="A287" s="114" t="s">
        <v>377</v>
      </c>
      <c r="B287" s="129">
        <v>208</v>
      </c>
      <c r="F287" s="121"/>
    </row>
    <row r="288" spans="1:6" s="123" customFormat="1" x14ac:dyDescent="0.35">
      <c r="A288" s="114" t="s">
        <v>378</v>
      </c>
      <c r="B288" s="129">
        <v>209</v>
      </c>
      <c r="F288" s="121"/>
    </row>
    <row r="289" spans="1:6" s="123" customFormat="1" x14ac:dyDescent="0.35">
      <c r="A289" s="114" t="s">
        <v>379</v>
      </c>
      <c r="B289" s="131">
        <v>51</v>
      </c>
      <c r="F289" s="121"/>
    </row>
    <row r="290" spans="1:6" s="123" customFormat="1" x14ac:dyDescent="0.35">
      <c r="A290" s="114" t="s">
        <v>380</v>
      </c>
      <c r="B290" s="129">
        <v>128</v>
      </c>
      <c r="F290" s="121"/>
    </row>
    <row r="291" spans="1:6" s="123" customFormat="1" ht="14" customHeight="1" x14ac:dyDescent="0.35">
      <c r="A291" s="116" t="s">
        <v>261</v>
      </c>
      <c r="B291" s="129">
        <v>418</v>
      </c>
      <c r="F291" s="121"/>
    </row>
    <row r="292" spans="1:6" s="123" customFormat="1" x14ac:dyDescent="0.35">
      <c r="A292" s="114" t="s">
        <v>381</v>
      </c>
      <c r="B292" s="129">
        <v>419</v>
      </c>
      <c r="F292" s="121"/>
    </row>
    <row r="293" spans="1:6" s="123" customFormat="1" x14ac:dyDescent="0.35">
      <c r="A293" s="116" t="s">
        <v>382</v>
      </c>
      <c r="B293" s="129">
        <v>425</v>
      </c>
      <c r="F293" s="121"/>
    </row>
    <row r="294" spans="1:6" s="123" customFormat="1" x14ac:dyDescent="0.35">
      <c r="A294" s="114" t="s">
        <v>383</v>
      </c>
      <c r="B294" s="131">
        <v>87</v>
      </c>
      <c r="F294" s="121"/>
    </row>
    <row r="295" spans="1:6" s="123" customFormat="1" x14ac:dyDescent="0.35">
      <c r="A295" s="114" t="s">
        <v>384</v>
      </c>
      <c r="B295" s="129">
        <v>211</v>
      </c>
      <c r="F295" s="121"/>
    </row>
    <row r="296" spans="1:6" s="123" customFormat="1" x14ac:dyDescent="0.35">
      <c r="A296" s="143" t="s">
        <v>263</v>
      </c>
      <c r="B296" s="148">
        <v>667</v>
      </c>
      <c r="F296" s="121"/>
    </row>
    <row r="297" spans="1:6" s="123" customFormat="1" x14ac:dyDescent="0.35">
      <c r="A297" s="144" t="s">
        <v>4</v>
      </c>
      <c r="B297" s="147">
        <v>56</v>
      </c>
      <c r="F297" s="121"/>
    </row>
    <row r="298" spans="1:6" s="123" customFormat="1" x14ac:dyDescent="0.35">
      <c r="A298" s="144" t="s">
        <v>385</v>
      </c>
      <c r="B298" s="145">
        <v>247</v>
      </c>
      <c r="F298" s="121"/>
    </row>
    <row r="299" spans="1:6" s="123" customFormat="1" x14ac:dyDescent="0.35">
      <c r="A299" s="144" t="s">
        <v>386</v>
      </c>
      <c r="B299" s="147">
        <v>88</v>
      </c>
      <c r="F299" s="121"/>
    </row>
    <row r="300" spans="1:6" s="123" customFormat="1" x14ac:dyDescent="0.35">
      <c r="A300" s="144" t="s">
        <v>387</v>
      </c>
      <c r="B300" s="145">
        <v>212</v>
      </c>
      <c r="F300" s="121"/>
    </row>
    <row r="301" spans="1:6" s="123" customFormat="1" x14ac:dyDescent="0.35">
      <c r="A301" s="144" t="s">
        <v>388</v>
      </c>
      <c r="B301" s="145">
        <v>259</v>
      </c>
      <c r="F301" s="121"/>
    </row>
    <row r="302" spans="1:6" s="123" customFormat="1" x14ac:dyDescent="0.35">
      <c r="A302" s="144" t="s">
        <v>389</v>
      </c>
      <c r="B302" s="145">
        <v>328</v>
      </c>
      <c r="F302" s="121"/>
    </row>
    <row r="303" spans="1:6" s="123" customFormat="1" ht="15.75" customHeight="1" x14ac:dyDescent="0.35">
      <c r="A303" s="144" t="s">
        <v>435</v>
      </c>
      <c r="B303" s="145">
        <v>213</v>
      </c>
    </row>
    <row r="304" spans="1:6" s="123" customFormat="1" ht="15.75" customHeight="1" x14ac:dyDescent="0.4">
      <c r="A304" s="149" t="s">
        <v>457</v>
      </c>
      <c r="B304" s="129"/>
    </row>
    <row r="305" spans="1:2" s="123" customFormat="1" x14ac:dyDescent="0.35">
      <c r="A305" s="116" t="s">
        <v>428</v>
      </c>
      <c r="B305" s="129">
        <v>663</v>
      </c>
    </row>
    <row r="306" spans="1:2" s="118" customFormat="1" x14ac:dyDescent="0.35">
      <c r="A306" s="116" t="s">
        <v>429</v>
      </c>
      <c r="B306" s="129">
        <v>665</v>
      </c>
    </row>
    <row r="307" spans="1:2" s="118" customFormat="1" x14ac:dyDescent="0.35">
      <c r="A307" s="116" t="s">
        <v>437</v>
      </c>
      <c r="B307" s="129">
        <v>664</v>
      </c>
    </row>
    <row r="308" spans="1:2" s="123" customFormat="1" x14ac:dyDescent="0.35">
      <c r="A308" s="114" t="s">
        <v>440</v>
      </c>
      <c r="B308" s="129">
        <v>778</v>
      </c>
    </row>
    <row r="309" spans="1:2" s="123" customFormat="1" x14ac:dyDescent="0.35">
      <c r="A309" s="114" t="s">
        <v>441</v>
      </c>
      <c r="B309" s="129">
        <v>776</v>
      </c>
    </row>
    <row r="310" spans="1:2" s="118" customFormat="1" x14ac:dyDescent="0.35">
      <c r="A310" s="122" t="s">
        <v>445</v>
      </c>
      <c r="B310" s="129">
        <v>775</v>
      </c>
    </row>
    <row r="311" spans="1:2" s="118" customFormat="1" x14ac:dyDescent="0.35">
      <c r="A311" s="114" t="s">
        <v>449</v>
      </c>
      <c r="B311" s="129">
        <v>800</v>
      </c>
    </row>
    <row r="312" spans="1:2" s="118" customFormat="1" x14ac:dyDescent="0.35">
      <c r="A312" s="114" t="s">
        <v>442</v>
      </c>
      <c r="B312" s="131">
        <v>774</v>
      </c>
    </row>
    <row r="313" spans="1:2" s="118" customFormat="1" x14ac:dyDescent="0.35">
      <c r="A313" s="122" t="s">
        <v>443</v>
      </c>
      <c r="B313" s="129">
        <v>773</v>
      </c>
    </row>
    <row r="314" spans="1:2" s="118" customFormat="1" x14ac:dyDescent="0.35">
      <c r="A314" s="114" t="s">
        <v>450</v>
      </c>
      <c r="B314" s="129">
        <v>801</v>
      </c>
    </row>
    <row r="315" spans="1:2" s="118" customFormat="1" x14ac:dyDescent="0.45">
      <c r="A315" s="122" t="s">
        <v>451</v>
      </c>
      <c r="B315" s="122">
        <v>802</v>
      </c>
    </row>
    <row r="316" spans="1:2" s="118" customFormat="1" x14ac:dyDescent="0.35">
      <c r="A316" s="122" t="s">
        <v>400</v>
      </c>
      <c r="B316" s="129">
        <v>495</v>
      </c>
    </row>
    <row r="317" spans="1:2" s="118" customFormat="1" x14ac:dyDescent="0.35">
      <c r="A317" s="114" t="s">
        <v>159</v>
      </c>
      <c r="B317" s="129">
        <v>370</v>
      </c>
    </row>
    <row r="318" spans="1:2" s="118" customFormat="1" x14ac:dyDescent="0.35">
      <c r="A318" s="122" t="s">
        <v>401</v>
      </c>
      <c r="B318" s="129">
        <v>557</v>
      </c>
    </row>
    <row r="319" spans="1:2" s="118" customFormat="1" x14ac:dyDescent="0.35">
      <c r="A319" s="114" t="s">
        <v>161</v>
      </c>
      <c r="B319" s="129">
        <v>101</v>
      </c>
    </row>
    <row r="320" spans="1:2" s="118" customFormat="1" x14ac:dyDescent="0.35">
      <c r="A320" s="114" t="s">
        <v>164</v>
      </c>
      <c r="B320" s="131">
        <v>60</v>
      </c>
    </row>
    <row r="321" spans="1:2" s="118" customFormat="1" x14ac:dyDescent="0.35">
      <c r="A321" s="114" t="s">
        <v>166</v>
      </c>
      <c r="B321" s="131">
        <v>91</v>
      </c>
    </row>
    <row r="322" spans="1:2" s="118" customFormat="1" x14ac:dyDescent="0.35">
      <c r="A322" s="114" t="s">
        <v>168</v>
      </c>
      <c r="B322" s="129">
        <v>160</v>
      </c>
    </row>
    <row r="323" spans="1:2" s="118" customFormat="1" x14ac:dyDescent="0.35">
      <c r="A323" s="114" t="s">
        <v>170</v>
      </c>
      <c r="B323" s="129">
        <v>195</v>
      </c>
    </row>
    <row r="324" spans="1:2" s="118" customFormat="1" x14ac:dyDescent="0.35">
      <c r="A324" s="114" t="s">
        <v>172</v>
      </c>
      <c r="B324" s="129">
        <v>161</v>
      </c>
    </row>
    <row r="325" spans="1:2" s="118" customFormat="1" x14ac:dyDescent="0.35">
      <c r="A325" s="114" t="s">
        <v>6</v>
      </c>
      <c r="B325" s="131">
        <v>3</v>
      </c>
    </row>
    <row r="326" spans="1:2" s="118" customFormat="1" x14ac:dyDescent="0.35">
      <c r="A326" s="114" t="s">
        <v>174</v>
      </c>
      <c r="B326" s="129">
        <v>102</v>
      </c>
    </row>
    <row r="327" spans="1:2" s="118" customFormat="1" x14ac:dyDescent="0.35">
      <c r="A327" s="114" t="s">
        <v>150</v>
      </c>
      <c r="B327" s="131">
        <v>4</v>
      </c>
    </row>
    <row r="328" spans="1:2" s="123" customFormat="1" x14ac:dyDescent="0.35">
      <c r="A328" s="114" t="s">
        <v>151</v>
      </c>
      <c r="B328" s="131">
        <v>25</v>
      </c>
    </row>
    <row r="329" spans="1:2" s="123" customFormat="1" x14ac:dyDescent="0.35">
      <c r="A329" s="114" t="s">
        <v>152</v>
      </c>
      <c r="B329" s="129">
        <v>132</v>
      </c>
    </row>
    <row r="330" spans="1:2" s="123" customFormat="1" x14ac:dyDescent="0.35">
      <c r="A330" s="114" t="s">
        <v>153</v>
      </c>
      <c r="B330" s="129">
        <v>375</v>
      </c>
    </row>
    <row r="331" spans="1:2" s="123" customFormat="1" x14ac:dyDescent="0.35">
      <c r="A331" s="114" t="s">
        <v>154</v>
      </c>
      <c r="B331" s="129">
        <v>374</v>
      </c>
    </row>
    <row r="332" spans="1:2" s="123" customFormat="1" x14ac:dyDescent="0.35">
      <c r="A332" s="114" t="s">
        <v>155</v>
      </c>
      <c r="B332" s="129">
        <v>312</v>
      </c>
    </row>
    <row r="333" spans="1:2" s="123" customFormat="1" x14ac:dyDescent="0.35">
      <c r="A333" s="114" t="s">
        <v>182</v>
      </c>
      <c r="B333" s="129">
        <v>162</v>
      </c>
    </row>
    <row r="334" spans="1:2" s="123" customFormat="1" x14ac:dyDescent="0.35">
      <c r="A334" s="114" t="s">
        <v>156</v>
      </c>
      <c r="B334" s="129">
        <v>350</v>
      </c>
    </row>
    <row r="335" spans="1:2" s="123" customFormat="1" x14ac:dyDescent="0.35">
      <c r="A335" s="114" t="s">
        <v>185</v>
      </c>
      <c r="B335" s="131">
        <v>66</v>
      </c>
    </row>
    <row r="336" spans="1:2" s="118" customFormat="1" x14ac:dyDescent="0.35">
      <c r="A336" s="114" t="s">
        <v>187</v>
      </c>
      <c r="B336" s="131">
        <v>67</v>
      </c>
    </row>
    <row r="337" spans="1:2" s="118" customFormat="1" x14ac:dyDescent="0.35">
      <c r="A337" s="114" t="s">
        <v>189</v>
      </c>
      <c r="B337" s="129">
        <v>163</v>
      </c>
    </row>
    <row r="338" spans="1:2" s="118" customFormat="1" x14ac:dyDescent="0.35">
      <c r="A338" s="114" t="s">
        <v>157</v>
      </c>
      <c r="B338" s="131">
        <v>6</v>
      </c>
    </row>
    <row r="339" spans="1:2" s="118" customFormat="1" x14ac:dyDescent="0.35">
      <c r="A339" s="114" t="s">
        <v>191</v>
      </c>
      <c r="B339" s="129">
        <v>164</v>
      </c>
    </row>
    <row r="340" spans="1:2" s="118" customFormat="1" x14ac:dyDescent="0.35">
      <c r="A340" s="114" t="s">
        <v>193</v>
      </c>
      <c r="B340" s="129">
        <v>165</v>
      </c>
    </row>
    <row r="341" spans="1:2" s="118" customFormat="1" x14ac:dyDescent="0.35">
      <c r="A341" s="114" t="s">
        <v>195</v>
      </c>
      <c r="B341" s="129">
        <v>166</v>
      </c>
    </row>
    <row r="342" spans="1:2" s="118" customFormat="1" x14ac:dyDescent="0.35">
      <c r="A342" s="114" t="s">
        <v>158</v>
      </c>
      <c r="B342" s="131">
        <v>7</v>
      </c>
    </row>
    <row r="343" spans="1:2" s="118" customFormat="1" x14ac:dyDescent="0.35">
      <c r="A343" s="114" t="s">
        <v>198</v>
      </c>
      <c r="B343" s="129">
        <v>167</v>
      </c>
    </row>
    <row r="344" spans="1:2" s="118" customFormat="1" x14ac:dyDescent="0.35">
      <c r="A344" s="114" t="s">
        <v>200</v>
      </c>
      <c r="B344" s="129">
        <v>282</v>
      </c>
    </row>
    <row r="345" spans="1:2" s="118" customFormat="1" x14ac:dyDescent="0.35">
      <c r="A345" s="116" t="s">
        <v>444</v>
      </c>
      <c r="B345" s="129">
        <v>587</v>
      </c>
    </row>
    <row r="346" spans="1:2" s="118" customFormat="1" x14ac:dyDescent="0.35">
      <c r="A346" s="122" t="s">
        <v>438</v>
      </c>
      <c r="B346" s="129">
        <v>561</v>
      </c>
    </row>
    <row r="347" spans="1:2" s="118" customFormat="1" x14ac:dyDescent="0.35">
      <c r="A347" s="114" t="s">
        <v>453</v>
      </c>
      <c r="B347" s="129">
        <v>562</v>
      </c>
    </row>
    <row r="348" spans="1:2" s="118" customFormat="1" x14ac:dyDescent="0.35">
      <c r="A348" s="114" t="s">
        <v>160</v>
      </c>
      <c r="B348" s="131">
        <v>2</v>
      </c>
    </row>
    <row r="349" spans="1:2" s="118" customFormat="1" x14ac:dyDescent="0.35">
      <c r="A349" s="114" t="s">
        <v>162</v>
      </c>
      <c r="B349" s="131">
        <v>8</v>
      </c>
    </row>
    <row r="350" spans="1:2" s="118" customFormat="1" x14ac:dyDescent="0.35">
      <c r="A350" s="114" t="s">
        <v>165</v>
      </c>
      <c r="B350" s="129">
        <v>382</v>
      </c>
    </row>
    <row r="351" spans="1:2" x14ac:dyDescent="0.35">
      <c r="A351" s="114" t="s">
        <v>163</v>
      </c>
      <c r="B351" s="129">
        <v>10</v>
      </c>
    </row>
    <row r="352" spans="1:2" x14ac:dyDescent="0.35">
      <c r="A352" s="114" t="s">
        <v>217</v>
      </c>
      <c r="B352" s="129">
        <v>168</v>
      </c>
    </row>
    <row r="353" spans="1:2" x14ac:dyDescent="0.35">
      <c r="A353" s="114" t="s">
        <v>219</v>
      </c>
      <c r="B353" s="129">
        <v>103</v>
      </c>
    </row>
    <row r="354" spans="1:2" x14ac:dyDescent="0.35">
      <c r="A354" s="114" t="s">
        <v>221</v>
      </c>
      <c r="B354" s="129">
        <v>169</v>
      </c>
    </row>
    <row r="355" spans="1:2" x14ac:dyDescent="0.35">
      <c r="A355" s="114" t="s">
        <v>167</v>
      </c>
      <c r="B355" s="129">
        <v>719</v>
      </c>
    </row>
    <row r="356" spans="1:2" x14ac:dyDescent="0.35">
      <c r="A356" s="114" t="s">
        <v>169</v>
      </c>
      <c r="B356" s="129">
        <v>706</v>
      </c>
    </row>
    <row r="357" spans="1:2" x14ac:dyDescent="0.45">
      <c r="A357" s="124" t="s">
        <v>77</v>
      </c>
      <c r="B357" s="132">
        <v>576</v>
      </c>
    </row>
    <row r="358" spans="1:2" x14ac:dyDescent="0.45">
      <c r="A358" s="124" t="s">
        <v>402</v>
      </c>
      <c r="B358" s="132">
        <v>243</v>
      </c>
    </row>
    <row r="359" spans="1:2" x14ac:dyDescent="0.45">
      <c r="A359" s="124" t="s">
        <v>403</v>
      </c>
      <c r="B359" s="132">
        <v>246</v>
      </c>
    </row>
    <row r="360" spans="1:2" x14ac:dyDescent="0.35">
      <c r="A360" s="114" t="s">
        <v>171</v>
      </c>
      <c r="B360" s="129">
        <v>720</v>
      </c>
    </row>
    <row r="361" spans="1:2" x14ac:dyDescent="0.35">
      <c r="A361" s="114" t="s">
        <v>113</v>
      </c>
      <c r="B361" s="129">
        <v>721</v>
      </c>
    </row>
    <row r="362" spans="1:2" x14ac:dyDescent="0.45">
      <c r="A362" s="124" t="s">
        <v>406</v>
      </c>
      <c r="B362" s="132">
        <v>572</v>
      </c>
    </row>
    <row r="363" spans="1:2" ht="27" x14ac:dyDescent="0.45">
      <c r="A363" s="124" t="s">
        <v>405</v>
      </c>
      <c r="B363" s="132">
        <v>577</v>
      </c>
    </row>
    <row r="364" spans="1:2" x14ac:dyDescent="0.45">
      <c r="A364" s="124" t="s">
        <v>404</v>
      </c>
      <c r="B364" s="132">
        <v>573</v>
      </c>
    </row>
    <row r="365" spans="1:2" x14ac:dyDescent="0.45">
      <c r="A365" s="122" t="s">
        <v>78</v>
      </c>
      <c r="B365" s="132">
        <v>570</v>
      </c>
    </row>
    <row r="366" spans="1:2" x14ac:dyDescent="0.45">
      <c r="A366" s="122" t="s">
        <v>431</v>
      </c>
      <c r="B366" s="133">
        <v>46</v>
      </c>
    </row>
    <row r="367" spans="1:2" x14ac:dyDescent="0.45">
      <c r="A367" s="122" t="s">
        <v>436</v>
      </c>
      <c r="B367" s="132">
        <v>571</v>
      </c>
    </row>
    <row r="368" spans="1:2" x14ac:dyDescent="0.35">
      <c r="A368" s="114" t="s">
        <v>173</v>
      </c>
      <c r="B368" s="129">
        <v>722</v>
      </c>
    </row>
    <row r="369" spans="1:2" x14ac:dyDescent="0.35">
      <c r="A369" s="114" t="s">
        <v>222</v>
      </c>
      <c r="B369" s="129">
        <v>170</v>
      </c>
    </row>
    <row r="370" spans="1:2" x14ac:dyDescent="0.35">
      <c r="A370" s="114" t="s">
        <v>224</v>
      </c>
      <c r="B370" s="129">
        <v>171</v>
      </c>
    </row>
    <row r="371" spans="1:2" x14ac:dyDescent="0.35">
      <c r="A371" s="114" t="s">
        <v>225</v>
      </c>
      <c r="B371" s="129">
        <v>92</v>
      </c>
    </row>
    <row r="372" spans="1:2" x14ac:dyDescent="0.35">
      <c r="A372" s="114" t="s">
        <v>175</v>
      </c>
      <c r="B372" s="129">
        <v>233</v>
      </c>
    </row>
    <row r="373" spans="1:2" x14ac:dyDescent="0.35">
      <c r="A373" s="114" t="s">
        <v>226</v>
      </c>
      <c r="B373" s="129">
        <v>158</v>
      </c>
    </row>
    <row r="374" spans="1:2" x14ac:dyDescent="0.35">
      <c r="A374" s="114" t="s">
        <v>176</v>
      </c>
      <c r="B374" s="129">
        <v>23</v>
      </c>
    </row>
    <row r="375" spans="1:2" x14ac:dyDescent="0.35">
      <c r="A375" s="114" t="s">
        <v>229</v>
      </c>
      <c r="B375" s="129">
        <v>589</v>
      </c>
    </row>
    <row r="376" spans="1:2" x14ac:dyDescent="0.35">
      <c r="A376" s="114" t="s">
        <v>177</v>
      </c>
      <c r="B376" s="129">
        <v>366</v>
      </c>
    </row>
    <row r="377" spans="1:2" x14ac:dyDescent="0.35">
      <c r="A377" s="114" t="s">
        <v>232</v>
      </c>
      <c r="B377" s="129">
        <v>590</v>
      </c>
    </row>
    <row r="378" spans="1:2" x14ac:dyDescent="0.35">
      <c r="A378" s="114" t="s">
        <v>178</v>
      </c>
      <c r="B378" s="129">
        <v>343</v>
      </c>
    </row>
    <row r="379" spans="1:2" x14ac:dyDescent="0.35">
      <c r="A379" s="114" t="s">
        <v>179</v>
      </c>
      <c r="B379" s="129">
        <v>344</v>
      </c>
    </row>
    <row r="380" spans="1:2" x14ac:dyDescent="0.35">
      <c r="A380" s="114" t="s">
        <v>236</v>
      </c>
      <c r="B380" s="129">
        <v>240</v>
      </c>
    </row>
    <row r="381" spans="1:2" x14ac:dyDescent="0.35">
      <c r="A381" s="114" t="s">
        <v>238</v>
      </c>
      <c r="B381" s="129">
        <v>173</v>
      </c>
    </row>
    <row r="382" spans="1:2" x14ac:dyDescent="0.35">
      <c r="A382" s="114" t="s">
        <v>240</v>
      </c>
      <c r="B382" s="129">
        <v>104</v>
      </c>
    </row>
    <row r="383" spans="1:2" x14ac:dyDescent="0.35">
      <c r="A383" s="114" t="s">
        <v>242</v>
      </c>
      <c r="B383" s="129">
        <v>105</v>
      </c>
    </row>
    <row r="384" spans="1:2" x14ac:dyDescent="0.35">
      <c r="A384" s="114" t="s">
        <v>245</v>
      </c>
      <c r="B384" s="129">
        <v>174</v>
      </c>
    </row>
    <row r="385" spans="1:2" x14ac:dyDescent="0.35">
      <c r="A385" s="114" t="s">
        <v>247</v>
      </c>
      <c r="B385" s="129">
        <v>106</v>
      </c>
    </row>
    <row r="386" spans="1:2" x14ac:dyDescent="0.35">
      <c r="A386" s="114" t="s">
        <v>249</v>
      </c>
      <c r="B386" s="129">
        <v>107</v>
      </c>
    </row>
    <row r="387" spans="1:2" x14ac:dyDescent="0.35">
      <c r="A387" s="114" t="s">
        <v>180</v>
      </c>
      <c r="B387" s="129">
        <v>11</v>
      </c>
    </row>
    <row r="388" spans="1:2" x14ac:dyDescent="0.35">
      <c r="A388" s="114" t="s">
        <v>253</v>
      </c>
      <c r="B388" s="129">
        <v>473</v>
      </c>
    </row>
    <row r="389" spans="1:2" x14ac:dyDescent="0.35">
      <c r="A389" s="114" t="s">
        <v>416</v>
      </c>
      <c r="B389" s="129">
        <v>699</v>
      </c>
    </row>
    <row r="390" spans="1:2" x14ac:dyDescent="0.35">
      <c r="A390" s="114" t="s">
        <v>186</v>
      </c>
      <c r="B390" s="129">
        <v>687</v>
      </c>
    </row>
    <row r="391" spans="1:2" x14ac:dyDescent="0.35">
      <c r="A391" s="114" t="s">
        <v>188</v>
      </c>
      <c r="B391" s="129">
        <v>688</v>
      </c>
    </row>
    <row r="392" spans="1:2" x14ac:dyDescent="0.35">
      <c r="A392" s="114" t="s">
        <v>184</v>
      </c>
      <c r="B392" s="129">
        <v>686</v>
      </c>
    </row>
    <row r="393" spans="1:2" x14ac:dyDescent="0.35">
      <c r="A393" s="114" t="s">
        <v>181</v>
      </c>
      <c r="B393" s="129">
        <v>684</v>
      </c>
    </row>
    <row r="394" spans="1:2" x14ac:dyDescent="0.35">
      <c r="A394" s="114" t="s">
        <v>183</v>
      </c>
      <c r="B394" s="129">
        <v>685</v>
      </c>
    </row>
    <row r="395" spans="1:2" x14ac:dyDescent="0.35">
      <c r="A395" s="114" t="s">
        <v>260</v>
      </c>
      <c r="B395" s="129">
        <v>68</v>
      </c>
    </row>
    <row r="396" spans="1:2" x14ac:dyDescent="0.35">
      <c r="A396" s="114" t="s">
        <v>79</v>
      </c>
      <c r="B396" s="129">
        <v>402</v>
      </c>
    </row>
    <row r="397" spans="1:2" x14ac:dyDescent="0.35">
      <c r="A397" s="114" t="s">
        <v>80</v>
      </c>
      <c r="B397" s="129">
        <v>401</v>
      </c>
    </row>
    <row r="398" spans="1:2" x14ac:dyDescent="0.35">
      <c r="A398" s="114" t="s">
        <v>407</v>
      </c>
      <c r="B398" s="129">
        <v>470</v>
      </c>
    </row>
    <row r="399" spans="1:2" x14ac:dyDescent="0.35">
      <c r="A399" s="114" t="s">
        <v>414</v>
      </c>
      <c r="B399" s="129">
        <v>463</v>
      </c>
    </row>
    <row r="400" spans="1:2" x14ac:dyDescent="0.35">
      <c r="A400" s="114" t="s">
        <v>262</v>
      </c>
      <c r="B400" s="129">
        <v>175</v>
      </c>
    </row>
    <row r="401" spans="1:2" x14ac:dyDescent="0.35">
      <c r="A401" s="114" t="s">
        <v>190</v>
      </c>
      <c r="B401" s="129">
        <v>234</v>
      </c>
    </row>
    <row r="402" spans="1:2" x14ac:dyDescent="0.35">
      <c r="A402" s="114" t="s">
        <v>264</v>
      </c>
      <c r="B402" s="129">
        <v>582</v>
      </c>
    </row>
    <row r="403" spans="1:2" x14ac:dyDescent="0.35">
      <c r="A403" s="114" t="s">
        <v>265</v>
      </c>
      <c r="B403" s="129">
        <v>144</v>
      </c>
    </row>
    <row r="404" spans="1:2" x14ac:dyDescent="0.35">
      <c r="A404" s="114" t="s">
        <v>266</v>
      </c>
      <c r="B404" s="129">
        <v>65</v>
      </c>
    </row>
    <row r="405" spans="1:2" x14ac:dyDescent="0.35">
      <c r="A405" s="114" t="s">
        <v>194</v>
      </c>
      <c r="B405" s="129">
        <v>683</v>
      </c>
    </row>
    <row r="406" spans="1:2" x14ac:dyDescent="0.35">
      <c r="A406" s="114" t="s">
        <v>192</v>
      </c>
      <c r="B406" s="129">
        <v>682</v>
      </c>
    </row>
    <row r="407" spans="1:2" x14ac:dyDescent="0.35">
      <c r="A407" s="122" t="s">
        <v>408</v>
      </c>
      <c r="B407" s="129">
        <v>435</v>
      </c>
    </row>
    <row r="408" spans="1:2" x14ac:dyDescent="0.35">
      <c r="A408" s="114" t="s">
        <v>196</v>
      </c>
      <c r="B408" s="129">
        <v>352</v>
      </c>
    </row>
    <row r="409" spans="1:2" x14ac:dyDescent="0.35">
      <c r="A409" s="114" t="s">
        <v>420</v>
      </c>
      <c r="B409" s="129">
        <v>151</v>
      </c>
    </row>
    <row r="410" spans="1:2" x14ac:dyDescent="0.35">
      <c r="A410" s="114" t="s">
        <v>424</v>
      </c>
      <c r="B410" s="129">
        <v>150</v>
      </c>
    </row>
    <row r="411" spans="1:2" x14ac:dyDescent="0.35">
      <c r="A411" s="114" t="s">
        <v>423</v>
      </c>
      <c r="B411" s="129">
        <v>154</v>
      </c>
    </row>
    <row r="412" spans="1:2" x14ac:dyDescent="0.35">
      <c r="A412" s="114" t="s">
        <v>422</v>
      </c>
      <c r="B412" s="129">
        <v>155</v>
      </c>
    </row>
    <row r="413" spans="1:2" x14ac:dyDescent="0.35">
      <c r="A413" s="114" t="s">
        <v>421</v>
      </c>
      <c r="B413" s="129">
        <v>152</v>
      </c>
    </row>
    <row r="414" spans="1:2" x14ac:dyDescent="0.35">
      <c r="A414" s="114" t="s">
        <v>425</v>
      </c>
      <c r="B414" s="129">
        <v>156</v>
      </c>
    </row>
    <row r="415" spans="1:2" x14ac:dyDescent="0.35">
      <c r="A415" s="114" t="s">
        <v>426</v>
      </c>
      <c r="B415" s="129">
        <v>157</v>
      </c>
    </row>
    <row r="416" spans="1:2" x14ac:dyDescent="0.35">
      <c r="A416" s="114" t="s">
        <v>427</v>
      </c>
      <c r="B416" s="129">
        <v>153</v>
      </c>
    </row>
    <row r="417" spans="1:2" x14ac:dyDescent="0.35">
      <c r="A417" s="114" t="s">
        <v>267</v>
      </c>
      <c r="B417" s="129">
        <v>108</v>
      </c>
    </row>
    <row r="418" spans="1:2" x14ac:dyDescent="0.35">
      <c r="A418" s="114" t="s">
        <v>268</v>
      </c>
      <c r="B418" s="129">
        <v>313</v>
      </c>
    </row>
    <row r="419" spans="1:2" x14ac:dyDescent="0.35">
      <c r="A419" s="114" t="s">
        <v>269</v>
      </c>
      <c r="B419" s="129">
        <v>367</v>
      </c>
    </row>
    <row r="420" spans="1:2" x14ac:dyDescent="0.35">
      <c r="A420" s="114" t="s">
        <v>270</v>
      </c>
      <c r="B420" s="129">
        <v>332</v>
      </c>
    </row>
    <row r="421" spans="1:2" x14ac:dyDescent="0.35">
      <c r="A421" s="114" t="s">
        <v>271</v>
      </c>
      <c r="B421" s="129">
        <v>142</v>
      </c>
    </row>
    <row r="422" spans="1:2" x14ac:dyDescent="0.35">
      <c r="A422" s="114" t="s">
        <v>272</v>
      </c>
      <c r="B422" s="129">
        <v>176</v>
      </c>
    </row>
    <row r="423" spans="1:2" x14ac:dyDescent="0.35">
      <c r="A423" s="114" t="s">
        <v>273</v>
      </c>
      <c r="B423" s="129">
        <v>74</v>
      </c>
    </row>
    <row r="424" spans="1:2" x14ac:dyDescent="0.35">
      <c r="A424" s="114" t="s">
        <v>197</v>
      </c>
      <c r="B424" s="129">
        <v>353</v>
      </c>
    </row>
    <row r="425" spans="1:2" x14ac:dyDescent="0.35">
      <c r="A425" s="114" t="s">
        <v>199</v>
      </c>
      <c r="B425" s="129">
        <v>764</v>
      </c>
    </row>
    <row r="426" spans="1:2" x14ac:dyDescent="0.35">
      <c r="A426" s="114" t="s">
        <v>274</v>
      </c>
      <c r="B426" s="129">
        <v>373</v>
      </c>
    </row>
    <row r="427" spans="1:2" x14ac:dyDescent="0.35">
      <c r="A427" s="114" t="s">
        <v>275</v>
      </c>
      <c r="B427" s="129">
        <v>177</v>
      </c>
    </row>
    <row r="428" spans="1:2" x14ac:dyDescent="0.35">
      <c r="A428" s="114" t="s">
        <v>201</v>
      </c>
      <c r="B428" s="129">
        <v>12</v>
      </c>
    </row>
    <row r="429" spans="1:2" x14ac:dyDescent="0.35">
      <c r="A429" s="114" t="s">
        <v>276</v>
      </c>
      <c r="B429" s="129">
        <v>110</v>
      </c>
    </row>
    <row r="430" spans="1:2" x14ac:dyDescent="0.35">
      <c r="A430" s="114" t="s">
        <v>277</v>
      </c>
      <c r="B430" s="129">
        <v>111</v>
      </c>
    </row>
    <row r="431" spans="1:2" x14ac:dyDescent="0.35">
      <c r="A431" s="114" t="s">
        <v>278</v>
      </c>
      <c r="B431" s="129">
        <v>179</v>
      </c>
    </row>
    <row r="432" spans="1:2" x14ac:dyDescent="0.35">
      <c r="A432" s="114" t="s">
        <v>202</v>
      </c>
      <c r="B432" s="129">
        <v>13</v>
      </c>
    </row>
    <row r="433" spans="1:2" x14ac:dyDescent="0.35">
      <c r="A433" s="114" t="s">
        <v>279</v>
      </c>
      <c r="B433" s="129">
        <v>377</v>
      </c>
    </row>
    <row r="434" spans="1:2" x14ac:dyDescent="0.35">
      <c r="A434" s="114" t="s">
        <v>434</v>
      </c>
      <c r="B434" s="129">
        <v>263</v>
      </c>
    </row>
    <row r="435" spans="1:2" x14ac:dyDescent="0.35">
      <c r="A435" s="114" t="s">
        <v>203</v>
      </c>
      <c r="B435" s="129">
        <v>14</v>
      </c>
    </row>
    <row r="436" spans="1:2" x14ac:dyDescent="0.35">
      <c r="A436" s="114" t="s">
        <v>280</v>
      </c>
      <c r="B436" s="129">
        <v>180</v>
      </c>
    </row>
    <row r="437" spans="1:2" x14ac:dyDescent="0.35">
      <c r="A437" s="114" t="s">
        <v>204</v>
      </c>
      <c r="B437" s="129">
        <v>133</v>
      </c>
    </row>
    <row r="438" spans="1:2" x14ac:dyDescent="0.35">
      <c r="A438" s="114" t="s">
        <v>111</v>
      </c>
      <c r="B438" s="129">
        <v>264</v>
      </c>
    </row>
    <row r="439" spans="1:2" x14ac:dyDescent="0.35">
      <c r="A439" s="114" t="s">
        <v>205</v>
      </c>
      <c r="B439" s="129">
        <v>15</v>
      </c>
    </row>
    <row r="440" spans="1:2" x14ac:dyDescent="0.35">
      <c r="A440" s="114" t="s">
        <v>281</v>
      </c>
      <c r="B440" s="129">
        <v>241</v>
      </c>
    </row>
    <row r="441" spans="1:2" x14ac:dyDescent="0.35">
      <c r="A441" s="114" t="s">
        <v>282</v>
      </c>
      <c r="B441" s="129">
        <v>81</v>
      </c>
    </row>
    <row r="442" spans="1:2" x14ac:dyDescent="0.35">
      <c r="A442" s="114" t="s">
        <v>283</v>
      </c>
      <c r="B442" s="129">
        <v>134</v>
      </c>
    </row>
    <row r="443" spans="1:2" x14ac:dyDescent="0.35">
      <c r="A443" s="114" t="s">
        <v>284</v>
      </c>
      <c r="B443" s="129">
        <v>113</v>
      </c>
    </row>
    <row r="444" spans="1:2" x14ac:dyDescent="0.35">
      <c r="A444" s="114" t="s">
        <v>285</v>
      </c>
      <c r="B444" s="129">
        <v>333</v>
      </c>
    </row>
    <row r="445" spans="1:2" x14ac:dyDescent="0.35">
      <c r="A445" s="114" t="s">
        <v>286</v>
      </c>
      <c r="B445" s="129">
        <v>221</v>
      </c>
    </row>
    <row r="446" spans="1:2" x14ac:dyDescent="0.35">
      <c r="A446" s="114" t="s">
        <v>287</v>
      </c>
      <c r="B446" s="129">
        <v>380</v>
      </c>
    </row>
    <row r="447" spans="1:2" x14ac:dyDescent="0.35">
      <c r="A447" s="114" t="s">
        <v>288</v>
      </c>
      <c r="B447" s="129">
        <v>114</v>
      </c>
    </row>
    <row r="448" spans="1:2" x14ac:dyDescent="0.35">
      <c r="A448" s="114" t="s">
        <v>206</v>
      </c>
      <c r="B448" s="129">
        <v>354</v>
      </c>
    </row>
    <row r="449" spans="1:2" x14ac:dyDescent="0.35">
      <c r="A449" s="114" t="s">
        <v>289</v>
      </c>
      <c r="B449" s="129">
        <v>69</v>
      </c>
    </row>
    <row r="450" spans="1:2" x14ac:dyDescent="0.35">
      <c r="A450" s="114" t="s">
        <v>207</v>
      </c>
      <c r="B450" s="129">
        <v>39</v>
      </c>
    </row>
    <row r="451" spans="1:2" x14ac:dyDescent="0.35">
      <c r="A451" s="114" t="s">
        <v>290</v>
      </c>
      <c r="B451" s="129">
        <v>82</v>
      </c>
    </row>
    <row r="452" spans="1:2" x14ac:dyDescent="0.35">
      <c r="A452" s="114" t="s">
        <v>291</v>
      </c>
      <c r="B452" s="129">
        <v>83</v>
      </c>
    </row>
    <row r="453" spans="1:2" x14ac:dyDescent="0.35">
      <c r="A453" s="114" t="s">
        <v>292</v>
      </c>
      <c r="B453" s="129">
        <v>223</v>
      </c>
    </row>
    <row r="454" spans="1:2" x14ac:dyDescent="0.45">
      <c r="A454" s="122" t="s">
        <v>76</v>
      </c>
      <c r="B454" s="132">
        <v>466</v>
      </c>
    </row>
    <row r="455" spans="1:2" x14ac:dyDescent="0.35">
      <c r="A455" s="114" t="s">
        <v>293</v>
      </c>
      <c r="B455" s="129">
        <v>369</v>
      </c>
    </row>
    <row r="456" spans="1:2" x14ac:dyDescent="0.35">
      <c r="A456" s="114" t="s">
        <v>294</v>
      </c>
      <c r="B456" s="129">
        <v>75</v>
      </c>
    </row>
    <row r="457" spans="1:2" x14ac:dyDescent="0.35">
      <c r="A457" s="114" t="s">
        <v>208</v>
      </c>
      <c r="B457" s="129">
        <v>30</v>
      </c>
    </row>
    <row r="458" spans="1:2" x14ac:dyDescent="0.35">
      <c r="A458" s="114" t="s">
        <v>209</v>
      </c>
      <c r="B458" s="129">
        <v>129</v>
      </c>
    </row>
    <row r="459" spans="1:2" x14ac:dyDescent="0.35">
      <c r="A459" s="114" t="s">
        <v>295</v>
      </c>
      <c r="B459" s="129">
        <v>181</v>
      </c>
    </row>
    <row r="460" spans="1:2" x14ac:dyDescent="0.35">
      <c r="A460" s="114" t="s">
        <v>210</v>
      </c>
      <c r="B460" s="129">
        <v>316</v>
      </c>
    </row>
    <row r="461" spans="1:2" x14ac:dyDescent="0.35">
      <c r="A461" s="114" t="s">
        <v>296</v>
      </c>
      <c r="B461" s="129">
        <v>214</v>
      </c>
    </row>
    <row r="462" spans="1:2" x14ac:dyDescent="0.35">
      <c r="A462" s="114" t="s">
        <v>297</v>
      </c>
      <c r="B462" s="129">
        <v>317</v>
      </c>
    </row>
    <row r="463" spans="1:2" x14ac:dyDescent="0.35">
      <c r="A463" s="114" t="s">
        <v>298</v>
      </c>
      <c r="B463" s="129">
        <v>36</v>
      </c>
    </row>
    <row r="464" spans="1:2" x14ac:dyDescent="0.35">
      <c r="A464" s="114" t="s">
        <v>299</v>
      </c>
      <c r="B464" s="129">
        <v>84</v>
      </c>
    </row>
    <row r="465" spans="1:2" x14ac:dyDescent="0.35">
      <c r="A465" s="114" t="s">
        <v>300</v>
      </c>
      <c r="B465" s="129">
        <v>182</v>
      </c>
    </row>
    <row r="466" spans="1:2" x14ac:dyDescent="0.35">
      <c r="A466" s="114" t="s">
        <v>301</v>
      </c>
      <c r="B466" s="129">
        <v>40</v>
      </c>
    </row>
    <row r="467" spans="1:2" x14ac:dyDescent="0.35">
      <c r="A467" s="114" t="s">
        <v>302</v>
      </c>
      <c r="B467" s="129">
        <v>379</v>
      </c>
    </row>
    <row r="468" spans="1:2" x14ac:dyDescent="0.35">
      <c r="A468" s="114" t="s">
        <v>303</v>
      </c>
      <c r="B468" s="129">
        <v>183</v>
      </c>
    </row>
    <row r="469" spans="1:2" x14ac:dyDescent="0.35">
      <c r="A469" s="114" t="s">
        <v>304</v>
      </c>
      <c r="B469" s="129">
        <v>378</v>
      </c>
    </row>
    <row r="470" spans="1:2" x14ac:dyDescent="0.35">
      <c r="A470" s="114" t="s">
        <v>305</v>
      </c>
      <c r="B470" s="129">
        <v>85</v>
      </c>
    </row>
    <row r="471" spans="1:2" x14ac:dyDescent="0.35">
      <c r="A471" s="114" t="s">
        <v>211</v>
      </c>
      <c r="B471" s="129">
        <v>41</v>
      </c>
    </row>
    <row r="472" spans="1:2" x14ac:dyDescent="0.35">
      <c r="A472" s="114" t="s">
        <v>306</v>
      </c>
      <c r="B472" s="129">
        <v>184</v>
      </c>
    </row>
    <row r="473" spans="1:2" x14ac:dyDescent="0.35">
      <c r="A473" s="114" t="s">
        <v>212</v>
      </c>
      <c r="B473" s="129">
        <v>235</v>
      </c>
    </row>
    <row r="474" spans="1:2" x14ac:dyDescent="0.35">
      <c r="A474" s="114" t="s">
        <v>213</v>
      </c>
      <c r="B474" s="129">
        <v>412</v>
      </c>
    </row>
    <row r="475" spans="1:2" x14ac:dyDescent="0.35">
      <c r="A475" s="114" t="s">
        <v>214</v>
      </c>
      <c r="B475" s="129">
        <v>355</v>
      </c>
    </row>
    <row r="476" spans="1:2" x14ac:dyDescent="0.35">
      <c r="A476" s="114" t="s">
        <v>307</v>
      </c>
      <c r="B476" s="129">
        <v>70</v>
      </c>
    </row>
    <row r="477" spans="1:2" x14ac:dyDescent="0.35">
      <c r="A477" s="114" t="s">
        <v>439</v>
      </c>
      <c r="B477" s="129">
        <v>42</v>
      </c>
    </row>
    <row r="478" spans="1:2" x14ac:dyDescent="0.35">
      <c r="A478" s="114" t="s">
        <v>308</v>
      </c>
      <c r="B478" s="129">
        <v>318</v>
      </c>
    </row>
    <row r="479" spans="1:2" x14ac:dyDescent="0.35">
      <c r="A479" s="114" t="s">
        <v>309</v>
      </c>
      <c r="B479" s="129">
        <v>130</v>
      </c>
    </row>
    <row r="480" spans="1:2" x14ac:dyDescent="0.35">
      <c r="A480" s="114" t="s">
        <v>310</v>
      </c>
      <c r="B480" s="129">
        <v>115</v>
      </c>
    </row>
    <row r="481" spans="1:2" x14ac:dyDescent="0.35">
      <c r="A481" s="114" t="s">
        <v>311</v>
      </c>
      <c r="B481" s="129">
        <v>185</v>
      </c>
    </row>
    <row r="482" spans="1:2" x14ac:dyDescent="0.35">
      <c r="A482" s="114" t="s">
        <v>215</v>
      </c>
      <c r="B482" s="129">
        <v>319</v>
      </c>
    </row>
    <row r="483" spans="1:2" x14ac:dyDescent="0.35">
      <c r="A483" s="114" t="s">
        <v>312</v>
      </c>
      <c r="B483" s="129">
        <v>592</v>
      </c>
    </row>
    <row r="484" spans="1:2" x14ac:dyDescent="0.35">
      <c r="A484" s="114" t="s">
        <v>216</v>
      </c>
      <c r="B484" s="129">
        <v>43</v>
      </c>
    </row>
    <row r="485" spans="1:2" x14ac:dyDescent="0.35">
      <c r="A485" s="114" t="s">
        <v>313</v>
      </c>
      <c r="B485" s="129">
        <v>242</v>
      </c>
    </row>
    <row r="486" spans="1:2" x14ac:dyDescent="0.35">
      <c r="A486" s="114" t="s">
        <v>314</v>
      </c>
      <c r="B486" s="129">
        <v>116</v>
      </c>
    </row>
    <row r="487" spans="1:2" x14ac:dyDescent="0.35">
      <c r="A487" s="114" t="s">
        <v>218</v>
      </c>
      <c r="B487" s="129">
        <v>24</v>
      </c>
    </row>
    <row r="488" spans="1:2" x14ac:dyDescent="0.35">
      <c r="A488" s="114" t="s">
        <v>315</v>
      </c>
      <c r="B488" s="129">
        <v>117</v>
      </c>
    </row>
    <row r="489" spans="1:2" x14ac:dyDescent="0.35">
      <c r="A489" s="114" t="s">
        <v>316</v>
      </c>
      <c r="B489" s="129">
        <v>131</v>
      </c>
    </row>
    <row r="490" spans="1:2" x14ac:dyDescent="0.35">
      <c r="A490" s="114" t="s">
        <v>317</v>
      </c>
      <c r="B490" s="129">
        <v>186</v>
      </c>
    </row>
    <row r="491" spans="1:2" x14ac:dyDescent="0.35">
      <c r="A491" s="114" t="s">
        <v>220</v>
      </c>
      <c r="B491" s="129">
        <v>44</v>
      </c>
    </row>
    <row r="492" spans="1:2" x14ac:dyDescent="0.35">
      <c r="A492" s="114" t="s">
        <v>318</v>
      </c>
      <c r="B492" s="129">
        <v>93</v>
      </c>
    </row>
    <row r="493" spans="1:2" x14ac:dyDescent="0.35">
      <c r="A493" s="114" t="s">
        <v>319</v>
      </c>
      <c r="B493" s="129">
        <v>283</v>
      </c>
    </row>
    <row r="494" spans="1:2" x14ac:dyDescent="0.35">
      <c r="A494" s="114" t="s">
        <v>320</v>
      </c>
      <c r="B494" s="129">
        <v>140</v>
      </c>
    </row>
    <row r="495" spans="1:2" x14ac:dyDescent="0.35">
      <c r="A495" s="114" t="s">
        <v>112</v>
      </c>
      <c r="B495" s="129">
        <v>45</v>
      </c>
    </row>
    <row r="496" spans="1:2" x14ac:dyDescent="0.35">
      <c r="A496" s="114" t="s">
        <v>321</v>
      </c>
      <c r="B496" s="129">
        <v>38</v>
      </c>
    </row>
    <row r="497" spans="1:2" x14ac:dyDescent="0.35">
      <c r="A497" s="114" t="s">
        <v>322</v>
      </c>
      <c r="B497" s="129">
        <v>227</v>
      </c>
    </row>
    <row r="498" spans="1:2" x14ac:dyDescent="0.35">
      <c r="A498" s="114" t="s">
        <v>454</v>
      </c>
      <c r="B498" s="129">
        <v>804</v>
      </c>
    </row>
    <row r="499" spans="1:2" x14ac:dyDescent="0.35">
      <c r="A499" s="114" t="s">
        <v>323</v>
      </c>
      <c r="B499" s="129">
        <v>187</v>
      </c>
    </row>
    <row r="500" spans="1:2" x14ac:dyDescent="0.35">
      <c r="A500" s="114" t="s">
        <v>324</v>
      </c>
      <c r="B500" s="129">
        <v>86</v>
      </c>
    </row>
    <row r="501" spans="1:2" x14ac:dyDescent="0.35">
      <c r="A501" s="114" t="s">
        <v>325</v>
      </c>
      <c r="B501" s="129">
        <v>118</v>
      </c>
    </row>
    <row r="502" spans="1:2" x14ac:dyDescent="0.35">
      <c r="A502" s="114" t="s">
        <v>326</v>
      </c>
      <c r="B502" s="129">
        <v>371</v>
      </c>
    </row>
    <row r="503" spans="1:2" x14ac:dyDescent="0.35">
      <c r="A503" s="114" t="s">
        <v>327</v>
      </c>
      <c r="B503" s="129">
        <v>627</v>
      </c>
    </row>
    <row r="504" spans="1:2" x14ac:dyDescent="0.35">
      <c r="A504" s="122" t="s">
        <v>409</v>
      </c>
      <c r="B504" s="129">
        <v>632</v>
      </c>
    </row>
    <row r="505" spans="1:2" x14ac:dyDescent="0.35">
      <c r="A505" s="114" t="s">
        <v>328</v>
      </c>
      <c r="B505" s="129">
        <v>119</v>
      </c>
    </row>
    <row r="506" spans="1:2" x14ac:dyDescent="0.35">
      <c r="A506" s="114" t="s">
        <v>329</v>
      </c>
      <c r="B506" s="129">
        <v>190</v>
      </c>
    </row>
    <row r="507" spans="1:2" x14ac:dyDescent="0.35">
      <c r="A507" s="114" t="s">
        <v>330</v>
      </c>
      <c r="B507" s="129">
        <v>323</v>
      </c>
    </row>
    <row r="508" spans="1:2" x14ac:dyDescent="0.35">
      <c r="A508" s="114" t="s">
        <v>455</v>
      </c>
      <c r="B508" s="129">
        <v>586</v>
      </c>
    </row>
    <row r="509" spans="1:2" x14ac:dyDescent="0.35">
      <c r="A509" s="114" t="s">
        <v>331</v>
      </c>
      <c r="B509" s="129">
        <v>94</v>
      </c>
    </row>
    <row r="510" spans="1:2" x14ac:dyDescent="0.35">
      <c r="A510" s="114" t="s">
        <v>332</v>
      </c>
      <c r="B510" s="129">
        <v>95</v>
      </c>
    </row>
    <row r="511" spans="1:2" x14ac:dyDescent="0.35">
      <c r="A511" s="114" t="s">
        <v>81</v>
      </c>
      <c r="B511" s="129">
        <v>120</v>
      </c>
    </row>
    <row r="512" spans="1:2" x14ac:dyDescent="0.35">
      <c r="A512" s="114" t="s">
        <v>333</v>
      </c>
      <c r="B512" s="129">
        <v>191</v>
      </c>
    </row>
    <row r="513" spans="1:2" x14ac:dyDescent="0.35">
      <c r="A513" s="114" t="s">
        <v>433</v>
      </c>
      <c r="B513" s="129">
        <v>236</v>
      </c>
    </row>
    <row r="514" spans="1:2" x14ac:dyDescent="0.35">
      <c r="A514" s="114" t="s">
        <v>334</v>
      </c>
      <c r="B514" s="129">
        <v>338</v>
      </c>
    </row>
    <row r="515" spans="1:2" x14ac:dyDescent="0.35">
      <c r="A515" s="114" t="s">
        <v>335</v>
      </c>
      <c r="B515" s="129">
        <v>327</v>
      </c>
    </row>
    <row r="516" spans="1:2" x14ac:dyDescent="0.35">
      <c r="A516" s="114" t="s">
        <v>336</v>
      </c>
      <c r="B516" s="129">
        <v>96</v>
      </c>
    </row>
    <row r="517" spans="1:2" x14ac:dyDescent="0.35">
      <c r="A517" s="114" t="s">
        <v>337</v>
      </c>
      <c r="B517" s="129">
        <v>376</v>
      </c>
    </row>
    <row r="518" spans="1:2" x14ac:dyDescent="0.35">
      <c r="A518" s="114" t="s">
        <v>338</v>
      </c>
      <c r="B518" s="129">
        <v>239</v>
      </c>
    </row>
    <row r="519" spans="1:2" x14ac:dyDescent="0.35">
      <c r="A519" s="114" t="s">
        <v>223</v>
      </c>
      <c r="B519" s="129">
        <v>147</v>
      </c>
    </row>
    <row r="520" spans="1:2" x14ac:dyDescent="0.35">
      <c r="A520" s="114" t="s">
        <v>448</v>
      </c>
      <c r="B520" s="129">
        <v>798</v>
      </c>
    </row>
    <row r="521" spans="1:2" x14ac:dyDescent="0.35">
      <c r="A521" s="114" t="s">
        <v>339</v>
      </c>
      <c r="B521" s="129">
        <v>322</v>
      </c>
    </row>
    <row r="522" spans="1:2" x14ac:dyDescent="0.45">
      <c r="A522" s="122" t="s">
        <v>419</v>
      </c>
      <c r="B522" s="133">
        <v>46</v>
      </c>
    </row>
    <row r="523" spans="1:2" x14ac:dyDescent="0.35">
      <c r="A523" s="117" t="s">
        <v>227</v>
      </c>
      <c r="B523" s="129">
        <v>407</v>
      </c>
    </row>
    <row r="524" spans="1:2" x14ac:dyDescent="0.35">
      <c r="A524" s="114" t="s">
        <v>228</v>
      </c>
      <c r="B524" s="129">
        <v>661</v>
      </c>
    </row>
    <row r="525" spans="1:2" x14ac:dyDescent="0.35">
      <c r="A525" s="116" t="s">
        <v>230</v>
      </c>
      <c r="B525" s="129">
        <v>681</v>
      </c>
    </row>
    <row r="526" spans="1:2" x14ac:dyDescent="0.35">
      <c r="A526" s="116" t="s">
        <v>413</v>
      </c>
      <c r="B526" s="129">
        <v>406</v>
      </c>
    </row>
    <row r="527" spans="1:2" x14ac:dyDescent="0.35">
      <c r="A527" s="122" t="s">
        <v>410</v>
      </c>
      <c r="B527" s="129">
        <v>499</v>
      </c>
    </row>
    <row r="528" spans="1:2" x14ac:dyDescent="0.35">
      <c r="A528" s="114" t="s">
        <v>340</v>
      </c>
      <c r="B528" s="129">
        <v>97</v>
      </c>
    </row>
    <row r="529" spans="1:2" x14ac:dyDescent="0.35">
      <c r="A529" s="114" t="s">
        <v>341</v>
      </c>
      <c r="B529" s="129">
        <v>192</v>
      </c>
    </row>
    <row r="530" spans="1:2" x14ac:dyDescent="0.35">
      <c r="A530" s="114" t="s">
        <v>342</v>
      </c>
      <c r="B530" s="129">
        <v>324</v>
      </c>
    </row>
    <row r="531" spans="1:2" x14ac:dyDescent="0.35">
      <c r="A531" s="114" t="s">
        <v>231</v>
      </c>
      <c r="B531" s="129">
        <v>47</v>
      </c>
    </row>
    <row r="532" spans="1:2" x14ac:dyDescent="0.35">
      <c r="A532" s="114" t="s">
        <v>343</v>
      </c>
      <c r="B532" s="129">
        <v>356</v>
      </c>
    </row>
    <row r="533" spans="1:2" x14ac:dyDescent="0.35">
      <c r="A533" s="114" t="s">
        <v>344</v>
      </c>
      <c r="B533" s="129">
        <v>193</v>
      </c>
    </row>
    <row r="534" spans="1:2" x14ac:dyDescent="0.35">
      <c r="A534" s="114" t="s">
        <v>82</v>
      </c>
      <c r="B534" s="129">
        <v>574</v>
      </c>
    </row>
    <row r="535" spans="1:2" x14ac:dyDescent="0.35">
      <c r="A535" s="114" t="s">
        <v>83</v>
      </c>
      <c r="B535" s="129">
        <v>310</v>
      </c>
    </row>
    <row r="536" spans="1:2" x14ac:dyDescent="0.45">
      <c r="A536" s="122" t="s">
        <v>432</v>
      </c>
      <c r="B536" s="133">
        <v>46</v>
      </c>
    </row>
    <row r="537" spans="1:2" x14ac:dyDescent="0.35">
      <c r="A537" s="114" t="s">
        <v>233</v>
      </c>
      <c r="B537" s="129">
        <v>71</v>
      </c>
    </row>
    <row r="538" spans="1:2" x14ac:dyDescent="0.35">
      <c r="A538" s="114" t="s">
        <v>345</v>
      </c>
      <c r="B538" s="129">
        <v>244</v>
      </c>
    </row>
    <row r="539" spans="1:2" x14ac:dyDescent="0.35">
      <c r="A539" s="114" t="s">
        <v>346</v>
      </c>
      <c r="B539" s="129">
        <v>372</v>
      </c>
    </row>
    <row r="540" spans="1:2" x14ac:dyDescent="0.35">
      <c r="A540" s="114" t="s">
        <v>347</v>
      </c>
      <c r="B540" s="129">
        <v>194</v>
      </c>
    </row>
    <row r="541" spans="1:2" x14ac:dyDescent="0.35">
      <c r="A541" s="114" t="s">
        <v>234</v>
      </c>
      <c r="B541" s="129">
        <v>48</v>
      </c>
    </row>
    <row r="542" spans="1:2" x14ac:dyDescent="0.35">
      <c r="A542" s="114" t="s">
        <v>348</v>
      </c>
      <c r="B542" s="129">
        <v>121</v>
      </c>
    </row>
    <row r="543" spans="1:2" x14ac:dyDescent="0.35">
      <c r="A543" s="114" t="s">
        <v>349</v>
      </c>
      <c r="B543" s="129">
        <v>197</v>
      </c>
    </row>
    <row r="544" spans="1:2" x14ac:dyDescent="0.35">
      <c r="A544" s="114" t="s">
        <v>235</v>
      </c>
      <c r="B544" s="129">
        <v>49</v>
      </c>
    </row>
    <row r="545" spans="1:2" x14ac:dyDescent="0.35">
      <c r="A545" s="114" t="s">
        <v>237</v>
      </c>
      <c r="B545" s="129">
        <v>50</v>
      </c>
    </row>
    <row r="546" spans="1:2" x14ac:dyDescent="0.35">
      <c r="A546" s="114" t="s">
        <v>350</v>
      </c>
      <c r="B546" s="129">
        <v>122</v>
      </c>
    </row>
    <row r="547" spans="1:2" x14ac:dyDescent="0.35">
      <c r="A547" s="114" t="s">
        <v>351</v>
      </c>
      <c r="B547" s="129">
        <v>123</v>
      </c>
    </row>
    <row r="548" spans="1:2" x14ac:dyDescent="0.35">
      <c r="A548" s="114" t="s">
        <v>352</v>
      </c>
      <c r="B548" s="129">
        <v>593</v>
      </c>
    </row>
    <row r="549" spans="1:2" x14ac:dyDescent="0.35">
      <c r="A549" s="114" t="s">
        <v>353</v>
      </c>
      <c r="B549" s="129">
        <v>619</v>
      </c>
    </row>
    <row r="550" spans="1:2" x14ac:dyDescent="0.35">
      <c r="A550" s="114" t="s">
        <v>239</v>
      </c>
      <c r="B550" s="129">
        <v>72</v>
      </c>
    </row>
    <row r="551" spans="1:2" x14ac:dyDescent="0.35">
      <c r="A551" s="114" t="s">
        <v>354</v>
      </c>
      <c r="B551" s="129">
        <v>76</v>
      </c>
    </row>
    <row r="552" spans="1:2" x14ac:dyDescent="0.35">
      <c r="A552" s="114" t="s">
        <v>241</v>
      </c>
      <c r="B552" s="129">
        <v>135</v>
      </c>
    </row>
    <row r="553" spans="1:2" x14ac:dyDescent="0.35">
      <c r="A553" s="114" t="s">
        <v>243</v>
      </c>
      <c r="B553" s="129">
        <v>712</v>
      </c>
    </row>
    <row r="554" spans="1:2" x14ac:dyDescent="0.35">
      <c r="A554" s="114" t="s">
        <v>355</v>
      </c>
      <c r="B554" s="129">
        <v>198</v>
      </c>
    </row>
    <row r="555" spans="1:2" x14ac:dyDescent="0.35">
      <c r="A555" s="114" t="s">
        <v>244</v>
      </c>
      <c r="B555" s="129">
        <v>734</v>
      </c>
    </row>
    <row r="556" spans="1:2" x14ac:dyDescent="0.35">
      <c r="A556" s="114" t="s">
        <v>246</v>
      </c>
      <c r="B556" s="129">
        <v>723</v>
      </c>
    </row>
    <row r="557" spans="1:2" x14ac:dyDescent="0.35">
      <c r="A557" s="114" t="s">
        <v>248</v>
      </c>
      <c r="B557" s="129">
        <v>136</v>
      </c>
    </row>
    <row r="558" spans="1:2" x14ac:dyDescent="0.35">
      <c r="A558" s="114" t="s">
        <v>356</v>
      </c>
      <c r="B558" s="129">
        <v>326</v>
      </c>
    </row>
    <row r="559" spans="1:2" x14ac:dyDescent="0.35">
      <c r="A559" s="114" t="s">
        <v>357</v>
      </c>
      <c r="B559" s="129">
        <v>137</v>
      </c>
    </row>
    <row r="560" spans="1:2" x14ac:dyDescent="0.35">
      <c r="A560" s="114" t="s">
        <v>250</v>
      </c>
      <c r="B560" s="131">
        <v>53</v>
      </c>
    </row>
    <row r="561" spans="1:2" x14ac:dyDescent="0.35">
      <c r="A561" s="122" t="s">
        <v>411</v>
      </c>
      <c r="B561" s="129">
        <v>560</v>
      </c>
    </row>
    <row r="562" spans="1:2" x14ac:dyDescent="0.35">
      <c r="A562" s="114" t="s">
        <v>358</v>
      </c>
      <c r="B562" s="131">
        <v>37</v>
      </c>
    </row>
    <row r="563" spans="1:2" x14ac:dyDescent="0.35">
      <c r="A563" s="114" t="s">
        <v>359</v>
      </c>
      <c r="B563" s="129">
        <v>201</v>
      </c>
    </row>
    <row r="564" spans="1:2" x14ac:dyDescent="0.35">
      <c r="A564" s="114" t="s">
        <v>360</v>
      </c>
      <c r="B564" s="129">
        <v>202</v>
      </c>
    </row>
    <row r="565" spans="1:2" x14ac:dyDescent="0.35">
      <c r="A565" s="114" t="s">
        <v>361</v>
      </c>
      <c r="B565" s="129">
        <v>381</v>
      </c>
    </row>
    <row r="566" spans="1:2" x14ac:dyDescent="0.35">
      <c r="A566" s="114" t="s">
        <v>362</v>
      </c>
      <c r="B566" s="129">
        <v>230</v>
      </c>
    </row>
    <row r="567" spans="1:2" x14ac:dyDescent="0.35">
      <c r="A567" s="114" t="s">
        <v>251</v>
      </c>
      <c r="B567" s="129">
        <v>267</v>
      </c>
    </row>
    <row r="568" spans="1:2" x14ac:dyDescent="0.35">
      <c r="A568" s="114" t="s">
        <v>252</v>
      </c>
      <c r="B568" s="131">
        <v>73</v>
      </c>
    </row>
    <row r="569" spans="1:2" x14ac:dyDescent="0.35">
      <c r="A569" s="114" t="s">
        <v>254</v>
      </c>
      <c r="B569" s="129">
        <v>268</v>
      </c>
    </row>
    <row r="570" spans="1:2" x14ac:dyDescent="0.35">
      <c r="A570" s="114" t="s">
        <v>363</v>
      </c>
      <c r="B570" s="129">
        <v>125</v>
      </c>
    </row>
    <row r="571" spans="1:2" x14ac:dyDescent="0.35">
      <c r="A571" s="114" t="s">
        <v>255</v>
      </c>
      <c r="B571" s="131">
        <v>54</v>
      </c>
    </row>
    <row r="572" spans="1:2" x14ac:dyDescent="0.35">
      <c r="A572" s="114" t="s">
        <v>364</v>
      </c>
      <c r="B572" s="129">
        <v>203</v>
      </c>
    </row>
    <row r="573" spans="1:2" x14ac:dyDescent="0.35">
      <c r="A573" s="114" t="s">
        <v>365</v>
      </c>
      <c r="B573" s="129">
        <v>204</v>
      </c>
    </row>
    <row r="574" spans="1:2" x14ac:dyDescent="0.35">
      <c r="A574" s="114" t="s">
        <v>366</v>
      </c>
      <c r="B574" s="129">
        <v>205</v>
      </c>
    </row>
    <row r="575" spans="1:2" x14ac:dyDescent="0.35">
      <c r="A575" s="114" t="s">
        <v>256</v>
      </c>
      <c r="B575" s="129">
        <v>341</v>
      </c>
    </row>
    <row r="576" spans="1:2" x14ac:dyDescent="0.35">
      <c r="A576" s="114" t="s">
        <v>367</v>
      </c>
      <c r="B576" s="129">
        <v>206</v>
      </c>
    </row>
    <row r="577" spans="1:2" x14ac:dyDescent="0.35">
      <c r="A577" s="114" t="s">
        <v>368</v>
      </c>
      <c r="B577" s="129">
        <v>325</v>
      </c>
    </row>
    <row r="578" spans="1:2" x14ac:dyDescent="0.35">
      <c r="A578" s="114" t="s">
        <v>369</v>
      </c>
      <c r="B578" s="129">
        <v>126</v>
      </c>
    </row>
    <row r="579" spans="1:2" x14ac:dyDescent="0.35">
      <c r="A579" s="114" t="s">
        <v>370</v>
      </c>
      <c r="B579" s="129">
        <v>127</v>
      </c>
    </row>
    <row r="580" spans="1:2" x14ac:dyDescent="0.35">
      <c r="A580" s="114" t="s">
        <v>371</v>
      </c>
      <c r="B580" s="129">
        <v>269</v>
      </c>
    </row>
    <row r="581" spans="1:2" x14ac:dyDescent="0.35">
      <c r="A581" s="114" t="s">
        <v>372</v>
      </c>
      <c r="B581" s="129">
        <v>207</v>
      </c>
    </row>
    <row r="582" spans="1:2" x14ac:dyDescent="0.35">
      <c r="A582" s="114" t="s">
        <v>257</v>
      </c>
      <c r="B582" s="129">
        <v>237</v>
      </c>
    </row>
    <row r="583" spans="1:2" x14ac:dyDescent="0.35">
      <c r="A583" s="122" t="s">
        <v>412</v>
      </c>
      <c r="B583" s="129">
        <v>427</v>
      </c>
    </row>
    <row r="584" spans="1:2" x14ac:dyDescent="0.35">
      <c r="A584" s="114" t="s">
        <v>373</v>
      </c>
      <c r="B584" s="129">
        <v>138</v>
      </c>
    </row>
    <row r="585" spans="1:2" x14ac:dyDescent="0.35">
      <c r="A585" s="114" t="s">
        <v>374</v>
      </c>
      <c r="B585" s="129">
        <v>139</v>
      </c>
    </row>
    <row r="586" spans="1:2" x14ac:dyDescent="0.35">
      <c r="A586" s="114" t="s">
        <v>258</v>
      </c>
      <c r="B586" s="131">
        <v>55</v>
      </c>
    </row>
    <row r="587" spans="1:2" x14ac:dyDescent="0.35">
      <c r="A587" s="114" t="s">
        <v>375</v>
      </c>
      <c r="B587" s="129">
        <v>342</v>
      </c>
    </row>
    <row r="588" spans="1:2" x14ac:dyDescent="0.35">
      <c r="A588" s="114" t="s">
        <v>259</v>
      </c>
      <c r="B588" s="129">
        <v>334</v>
      </c>
    </row>
    <row r="589" spans="1:2" x14ac:dyDescent="0.35">
      <c r="A589" s="114" t="s">
        <v>376</v>
      </c>
      <c r="B589" s="129">
        <v>591</v>
      </c>
    </row>
    <row r="590" spans="1:2" x14ac:dyDescent="0.35">
      <c r="A590" s="114" t="s">
        <v>377</v>
      </c>
      <c r="B590" s="129">
        <v>208</v>
      </c>
    </row>
    <row r="591" spans="1:2" x14ac:dyDescent="0.35">
      <c r="A591" s="114" t="s">
        <v>378</v>
      </c>
      <c r="B591" s="129">
        <v>209</v>
      </c>
    </row>
    <row r="592" spans="1:2" x14ac:dyDescent="0.35">
      <c r="A592" s="114" t="s">
        <v>379</v>
      </c>
      <c r="B592" s="131">
        <v>51</v>
      </c>
    </row>
    <row r="593" spans="1:2" x14ac:dyDescent="0.35">
      <c r="A593" s="114" t="s">
        <v>380</v>
      </c>
      <c r="B593" s="129">
        <v>128</v>
      </c>
    </row>
    <row r="594" spans="1:2" x14ac:dyDescent="0.35">
      <c r="A594" s="116" t="s">
        <v>261</v>
      </c>
      <c r="B594" s="129">
        <v>418</v>
      </c>
    </row>
    <row r="595" spans="1:2" x14ac:dyDescent="0.35">
      <c r="A595" s="114" t="s">
        <v>381</v>
      </c>
      <c r="B595" s="129">
        <v>419</v>
      </c>
    </row>
    <row r="596" spans="1:2" x14ac:dyDescent="0.35">
      <c r="A596" s="116" t="s">
        <v>382</v>
      </c>
      <c r="B596" s="129">
        <v>425</v>
      </c>
    </row>
    <row r="597" spans="1:2" x14ac:dyDescent="0.35">
      <c r="A597" s="114" t="s">
        <v>383</v>
      </c>
      <c r="B597" s="131">
        <v>87</v>
      </c>
    </row>
    <row r="598" spans="1:2" x14ac:dyDescent="0.35">
      <c r="A598" s="114" t="s">
        <v>384</v>
      </c>
      <c r="B598" s="129">
        <v>211</v>
      </c>
    </row>
    <row r="599" spans="1:2" x14ac:dyDescent="0.35">
      <c r="A599" s="143" t="s">
        <v>263</v>
      </c>
      <c r="B599" s="148">
        <v>667</v>
      </c>
    </row>
    <row r="600" spans="1:2" x14ac:dyDescent="0.35">
      <c r="A600" s="144" t="s">
        <v>4</v>
      </c>
      <c r="B600" s="147">
        <v>56</v>
      </c>
    </row>
    <row r="601" spans="1:2" x14ac:dyDescent="0.35">
      <c r="A601" s="144" t="s">
        <v>385</v>
      </c>
      <c r="B601" s="145">
        <v>247</v>
      </c>
    </row>
    <row r="602" spans="1:2" x14ac:dyDescent="0.35">
      <c r="A602" s="144" t="s">
        <v>386</v>
      </c>
      <c r="B602" s="147">
        <v>88</v>
      </c>
    </row>
    <row r="603" spans="1:2" x14ac:dyDescent="0.35">
      <c r="A603" s="144" t="s">
        <v>387</v>
      </c>
      <c r="B603" s="145">
        <v>212</v>
      </c>
    </row>
    <row r="604" spans="1:2" x14ac:dyDescent="0.35">
      <c r="A604" s="144" t="s">
        <v>388</v>
      </c>
      <c r="B604" s="145">
        <v>259</v>
      </c>
    </row>
    <row r="605" spans="1:2" x14ac:dyDescent="0.35">
      <c r="A605" s="144" t="s">
        <v>389</v>
      </c>
      <c r="B605" s="145">
        <v>328</v>
      </c>
    </row>
    <row r="606" spans="1:2" x14ac:dyDescent="0.35">
      <c r="A606" s="144" t="s">
        <v>435</v>
      </c>
      <c r="B606" s="145">
        <v>213</v>
      </c>
    </row>
  </sheetData>
  <sheetProtection algorithmName="SHA-512" hashValue="IgU8P2z3A2JQB4prMySRVn/zWiRrXfImToI8bc+hK8sXQpR5FbIo/ePx/lsNmGzKO7PJaEcUUcy2jNiTfEDeog==" saltValue="MQbnElLaXygCkNIZL0K6Dw==" spinCount="100000" sheet="1" objects="1" scenarios="1"/>
  <sortState xmlns:xlrd2="http://schemas.microsoft.com/office/spreadsheetml/2017/richdata2" ref="A2:B303">
    <sortCondition ref="A2:A303"/>
  </sortState>
  <printOptions horizontalCentered="1"/>
  <pageMargins left="0" right="0" top="0.5" bottom="0.5" header="0.5" footer="0.5"/>
  <pageSetup fitToHeight="100"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file>

<file path=customXml/item3.xml><?xml version="1.0" encoding="utf-8"?>
<?mso-contentType ?>
<SharedContentType xmlns="Microsoft.SharePoint.Taxonomy.ContentTypeSync" SourceId="47b3dcd4-bec0-4bed-b5d4-327825fd5561" ContentTypeId="0x0101005368617265B2436F726549415061636B" PreviousValue="false" LastSyncTimeStamp="2022-12-20T20:22:27.2Z"/>
</file>

<file path=customXml/item4.xml><?xml version="1.0" encoding="utf-8"?>
<ct:contentTypeSchema xmlns:ct="http://schemas.microsoft.com/office/2006/metadata/contentType" xmlns:ma="http://schemas.microsoft.com/office/2006/metadata/properties/metaAttributes" ct:_="" ma:_="" ma:contentTypeName="Base Document" ma:contentTypeID="0x0101005368617265B2436F726549415061636B002CE337EC2FCB4A48863FD9290437EB22" ma:contentTypeVersion="4" ma:contentTypeDescription="Base Content Type for all Documents at AFSC" ma:contentTypeScope="" ma:versionID="f62f83a78d7d3a9aae5971bf0055585e">
  <xsd:schema xmlns:xsd="http://www.w3.org/2001/XMLSchema" xmlns:xs="http://www.w3.org/2001/XMLSchema" xmlns:p="http://schemas.microsoft.com/office/2006/metadata/properties" xmlns:ns2="7238829c-3659-41b9-b17a-99c615057f9e" targetNamespace="http://schemas.microsoft.com/office/2006/metadata/properties" ma:root="true" ma:fieldsID="d957d639621e2651ee854a90e274f450" ns2:_="">
    <xsd:import namespace="7238829c-3659-41b9-b17a-99c615057f9e"/>
    <xsd:element name="properties">
      <xsd:complexType>
        <xsd:sequence>
          <xsd:element name="documentManagement">
            <xsd:complexType>
              <xsd:all>
                <xsd:element ref="ns2:AFSCDocumentOwner" minOccurs="0"/>
                <xsd:element ref="ns2:AFSCSynopsis" minOccurs="0"/>
                <xsd:element ref="ns2:AFSCTrueDocumentDate" minOccurs="0"/>
                <xsd:element ref="ns2:l3685371474f49415343446f63547970" minOccurs="0"/>
                <xsd:element ref="ns2:TaxCatchAllLabel" minOccurs="0"/>
                <xsd:element ref="ns2:l3685371474f49415343427573556e74"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38829c-3659-41b9-b17a-99c615057f9e" elementFormDefault="qualified">
    <xsd:import namespace="http://schemas.microsoft.com/office/2006/documentManagement/types"/>
    <xsd:import namespace="http://schemas.microsoft.com/office/infopath/2007/PartnerControls"/>
    <xsd:element name="AFSCDocumentOwner" ma:index="3" nillable="true" ma:displayName="Document Owner" ma:description="" ma:list="UserInfo" ma:SharePointGroup="0" ma:internalName="AFSCDocument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FSCSynopsis" ma:index="5" nillable="true" ma:displayName="Synopsis" ma:description="Enter a brief description of the document" ma:internalName="AFSCSynopsis" ma:readOnly="false">
      <xsd:simpleType>
        <xsd:restriction base="dms:Note">
          <xsd:maxLength value="255"/>
        </xsd:restriction>
      </xsd:simpleType>
    </xsd:element>
    <xsd:element name="AFSCTrueDocumentDate" ma:index="6" nillable="true" ma:displayName="True Document Date" ma:description="" ma:format="DateOnly" ma:internalName="AFSCTrueDocumentDate" ma:readOnly="false">
      <xsd:simpleType>
        <xsd:restriction base="dms:DateTime"/>
      </xsd:simpleType>
    </xsd:element>
    <xsd:element name="l3685371474f49415343446f63547970" ma:index="7" nillable="true" ma:taxonomy="true" ma:internalName="l3685371474f49415343446f63547970" ma:taxonomyFieldName="AFSCDocumentType" ma:displayName="Document Type" ma:readOnly="false" ma:default="1;#~UNSPECIFIED|c93a8f8e-b271-42b0-8205-d652e1ffdca7" ma:fieldId="{53685371-474f-4941-5343-446f63547970}" ma:sspId="47b3dcd4-bec0-4bed-b5d4-327825fd5561" ma:termSetId="5fb6c769-4401-467f-bdee-e61855d2d5d4" ma:anchorId="00000000-0000-0000-0000-000000000000" ma:open="false" ma:isKeyword="false">
      <xsd:complexType>
        <xsd:sequence>
          <xsd:element ref="pc:Terms" minOccurs="0" maxOccurs="1"/>
        </xsd:sequence>
      </xsd:complexType>
    </xsd:element>
    <xsd:element name="TaxCatchAllLabel" ma:index="8" nillable="true" ma:displayName="Taxonomy Catch All Column1" ma:hidden="true" ma:list="{16fde681-8e52-4ef6-8967-339f88fe7f93}" ma:internalName="TaxCatchAllLabel" ma:readOnly="true" ma:showField="CatchAllDataLabel" ma:web="5ead6d8e-dba5-4d2b-b108-baf227384c86">
      <xsd:complexType>
        <xsd:complexContent>
          <xsd:extension base="dms:MultiChoiceLookup">
            <xsd:sequence>
              <xsd:element name="Value" type="dms:Lookup" maxOccurs="unbounded" minOccurs="0" nillable="true"/>
            </xsd:sequence>
          </xsd:extension>
        </xsd:complexContent>
      </xsd:complexType>
    </xsd:element>
    <xsd:element name="l3685371474f49415343427573556e74" ma:index="9" nillable="true" ma:taxonomy="true" ma:internalName="l3685371474f49415343427573556e74" ma:taxonomyFieldName="AFSCBusinessUnit" ma:displayName="Business Unit" ma:readOnly="false" ma:default="" ma:fieldId="{53685371-474f-4941-5343-427573556e74}" ma:sspId="47b3dcd4-bec0-4bed-b5d4-327825fd5561" ma:termSetId="84f3ed62-ddae-47c0-ae83-f227e57b3c38" ma:anchorId="00000000-0000-0000-0000-000000000000" ma:open="false" ma:isKeyword="false">
      <xsd:complexType>
        <xsd:sequence>
          <xsd:element ref="pc:Terms" minOccurs="0" maxOccurs="1"/>
        </xsd:sequence>
      </xsd:complexType>
    </xsd:element>
    <xsd:element name="TaxCatchAll" ma:index="15" nillable="true" ma:displayName="Taxonomy Catch All Column" ma:hidden="true" ma:list="{16fde681-8e52-4ef6-8967-339f88fe7f93}" ma:internalName="TaxCatchAll" ma:showField="CatchAllData" ma:web="5ead6d8e-dba5-4d2b-b108-baf227384c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TaxCatchAll xmlns="7238829c-3659-41b9-b17a-99c615057f9e">
      <Value>1</Value>
    </TaxCatchAll>
    <l3685371474f49415343446f63547970 xmlns="7238829c-3659-41b9-b17a-99c615057f9e">
      <Terms xmlns="http://schemas.microsoft.com/office/infopath/2007/PartnerControls">
        <TermInfo xmlns="http://schemas.microsoft.com/office/infopath/2007/PartnerControls">
          <TermName xmlns="http://schemas.microsoft.com/office/infopath/2007/PartnerControls">~UNSPECIFIED</TermName>
          <TermId xmlns="http://schemas.microsoft.com/office/infopath/2007/PartnerControls">c93a8f8e-b271-42b0-8205-d652e1ffdca7</TermId>
        </TermInfo>
      </Terms>
    </l3685371474f49415343446f63547970>
    <l3685371474f49415343427573556e74 xmlns="7238829c-3659-41b9-b17a-99c615057f9e">
      <Terms xmlns="http://schemas.microsoft.com/office/infopath/2007/PartnerControls"/>
    </l3685371474f49415343427573556e74>
    <AFSCSynopsis xmlns="7238829c-3659-41b9-b17a-99c615057f9e" xsi:nil="true"/>
    <AFSCDocumentOwner xmlns="7238829c-3659-41b9-b17a-99c615057f9e">
      <UserInfo>
        <DisplayName/>
        <AccountId xsi:nil="true"/>
        <AccountType/>
      </UserInfo>
    </AFSCDocumentOwner>
    <AFSCTrueDocumentDate xmlns="7238829c-3659-41b9-b17a-99c615057f9e" xsi:nil="true"/>
  </documentManagement>
</p:properties>
</file>

<file path=customXml/itemProps1.xml><?xml version="1.0" encoding="utf-8"?>
<ds:datastoreItem xmlns:ds="http://schemas.openxmlformats.org/officeDocument/2006/customXml" ds:itemID="{7F48F7B0-B954-4E92-AE69-EA8CF1773F84}">
  <ds:schemaRefs>
    <ds:schemaRef ds:uri="http://schemas.microsoft.com/sharepoint/v3/contenttype/forms"/>
  </ds:schemaRefs>
</ds:datastoreItem>
</file>

<file path=customXml/itemProps2.xml><?xml version="1.0" encoding="utf-8"?>
<ds:datastoreItem xmlns:ds="http://schemas.openxmlformats.org/officeDocument/2006/customXml" ds:itemID="{AAF0D25E-2ACA-4D60-B23F-CC3CFF16FB25}">
  <ds:schemaRefs>
    <ds:schemaRef ds:uri="http://schemas.microsoft.com/sharepoint/events"/>
  </ds:schemaRefs>
</ds:datastoreItem>
</file>

<file path=customXml/itemProps3.xml><?xml version="1.0" encoding="utf-8"?>
<ds:datastoreItem xmlns:ds="http://schemas.openxmlformats.org/officeDocument/2006/customXml" ds:itemID="{B4CFFE52-E14E-492A-93B4-C87A9C86E20E}"/>
</file>

<file path=customXml/itemProps4.xml><?xml version="1.0" encoding="utf-8"?>
<ds:datastoreItem xmlns:ds="http://schemas.openxmlformats.org/officeDocument/2006/customXml" ds:itemID="{7FB28A2C-01BB-4DE7-8042-767D61BC837C}"/>
</file>

<file path=customXml/itemProps5.xml><?xml version="1.0" encoding="utf-8"?>
<ds:datastoreItem xmlns:ds="http://schemas.openxmlformats.org/officeDocument/2006/customXml" ds:itemID="{61CE64A3-1C3F-4078-BE51-4880156E21CF}">
  <ds:schemaRefs>
    <ds:schemaRef ds:uri="c3b0a5dc-1015-4866-9d28-4640a9e08373"/>
    <ds:schemaRef ds:uri="http://schemas.openxmlformats.org/package/2006/metadata/core-properties"/>
    <ds:schemaRef ds:uri="http://purl.org/dc/term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Worksheet (blank) template</vt:lpstr>
      <vt:lpstr>Reconcile Example</vt:lpstr>
      <vt:lpstr>Worksheet Example</vt:lpstr>
      <vt:lpstr>Tax Codes</vt:lpstr>
      <vt:lpstr>AllowExp</vt:lpstr>
      <vt:lpstr>AllowInc</vt:lpstr>
      <vt:lpstr>AllowName</vt:lpstr>
      <vt:lpstr>NonAllow</vt:lpstr>
      <vt:lpstr>NonAllowable</vt:lpstr>
      <vt:lpstr>NonAllowName</vt:lpstr>
      <vt:lpstr>'Worksheet (blank) template'!Print_Area</vt:lpstr>
      <vt:lpstr>'Worksheet (blank) template'!Print_Titles</vt:lpstr>
    </vt:vector>
  </TitlesOfParts>
  <Company>AFSC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Corporate Accrual to Tax Conversion Worksheet</dc:title>
  <dc:creator>Martine West</dc:creator>
  <cp:lastModifiedBy>Ilyas Ali</cp:lastModifiedBy>
  <cp:lastPrinted>2026-06-11T19:27:05Z</cp:lastPrinted>
  <dcterms:created xsi:type="dcterms:W3CDTF">2020-11-16T23:13:25Z</dcterms:created>
  <dcterms:modified xsi:type="dcterms:W3CDTF">2026-06-11T19:27:29Z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0x0101005368617265B2436F726549415061636B002CE337EC2FCB4A48863FD9290437EB22</vt:lpwstr>
  </property>
  <property fmtid="{D5CDD505-2E9C-101B-9397-08002B2CF9AE}" pid="3" name="AFSCProductLine">
    <vt:lpwstr>43;#Income Stabilization|46d9a4dd-7ae2-4987-b585-e40989865742</vt:lpwstr>
  </property>
  <property fmtid="{D5CDD505-2E9C-101B-9397-08002B2CF9AE}" pid="4" name="AFSCSubject">
    <vt:lpwstr/>
  </property>
  <property fmtid="{D5CDD505-2E9C-101B-9397-08002B2CF9AE}" pid="5" name="AFSCOrganizationalArea">
    <vt:lpwstr>583;#Processing and Verification|a788ef1d-5ae9-4546-93f5-042b26579a7f</vt:lpwstr>
  </property>
  <property fmtid="{D5CDD505-2E9C-101B-9397-08002B2CF9AE}" pid="6" name="Resource Type">
    <vt:lpwstr>212;#Calculator|dcb1fda3-2c3e-4b47-80ad-9441e92efae2</vt:lpwstr>
  </property>
  <property fmtid="{D5CDD505-2E9C-101B-9397-08002B2CF9AE}" pid="7" name="AFSCCalendarYear">
    <vt:lpwstr>1234;#2023|a7d54ff8-3fab-4b12-8ac9-c6477a4bec81</vt:lpwstr>
  </property>
  <property fmtid="{D5CDD505-2E9C-101B-9397-08002B2CF9AE}" pid="8" name="AFSCOrganizationalUnit">
    <vt:lpwstr/>
  </property>
  <property fmtid="{D5CDD505-2E9C-101B-9397-08002B2CF9AE}" pid="9" name="AFSCSystemApplication">
    <vt:lpwstr>1137;#AgriStab Calculator|8ee1b958-c79c-4d41-887b-71fcf5bf6648</vt:lpwstr>
  </property>
  <property fmtid="{D5CDD505-2E9C-101B-9397-08002B2CF9AE}" pid="10" name="AFSCDataClassification">
    <vt:lpwstr>121;#Protected|121342ff-0519-4793-8271-a81777f0ce36</vt:lpwstr>
  </property>
  <property fmtid="{D5CDD505-2E9C-101B-9397-08002B2CF9AE}" pid="11" name="Season">
    <vt:lpwstr/>
  </property>
  <property fmtid="{D5CDD505-2E9C-101B-9397-08002B2CF9AE}" pid="12" name="AFSCProgram">
    <vt:lpwstr>545;#AgriStability|ea003f1e-a16c-421d-abef-e3a17add45e5</vt:lpwstr>
  </property>
  <property fmtid="{D5CDD505-2E9C-101B-9397-08002B2CF9AE}" pid="13" name="Province">
    <vt:lpwstr/>
  </property>
  <property fmtid="{D5CDD505-2E9C-101B-9397-08002B2CF9AE}" pid="14" name="AFSCDepartmentOrCommittee">
    <vt:lpwstr>495;#Risk Governance|fc03bea9-a0f0-4d99-bb4c-0501fa9a40a1</vt:lpwstr>
  </property>
  <property fmtid="{D5CDD505-2E9C-101B-9397-08002B2CF9AE}" pid="15" name="MSIP_Label_0f8eef80-778c-4a89-8efd-f94c0ef4cb82_Enabled">
    <vt:lpwstr>true</vt:lpwstr>
  </property>
  <property fmtid="{D5CDD505-2E9C-101B-9397-08002B2CF9AE}" pid="16" name="MSIP_Label_0f8eef80-778c-4a89-8efd-f94c0ef4cb82_SetDate">
    <vt:lpwstr>2023-04-27T00:04:57Z</vt:lpwstr>
  </property>
  <property fmtid="{D5CDD505-2E9C-101B-9397-08002B2CF9AE}" pid="17" name="MSIP_Label_0f8eef80-778c-4a89-8efd-f94c0ef4cb82_Method">
    <vt:lpwstr>Standard</vt:lpwstr>
  </property>
  <property fmtid="{D5CDD505-2E9C-101B-9397-08002B2CF9AE}" pid="18" name="MSIP_Label_0f8eef80-778c-4a89-8efd-f94c0ef4cb82_Name">
    <vt:lpwstr>Data Classification 3</vt:lpwstr>
  </property>
  <property fmtid="{D5CDD505-2E9C-101B-9397-08002B2CF9AE}" pid="19" name="MSIP_Label_0f8eef80-778c-4a89-8efd-f94c0ef4cb82_SiteId">
    <vt:lpwstr>3b9b62a1-ac30-45f1-8603-03a0c1175d9b</vt:lpwstr>
  </property>
  <property fmtid="{D5CDD505-2E9C-101B-9397-08002B2CF9AE}" pid="20" name="MSIP_Label_0f8eef80-778c-4a89-8efd-f94c0ef4cb82_ActionId">
    <vt:lpwstr>31772541-9b26-4e19-af44-8d318f4c1e94</vt:lpwstr>
  </property>
  <property fmtid="{D5CDD505-2E9C-101B-9397-08002B2CF9AE}" pid="21" name="MSIP_Label_0f8eef80-778c-4a89-8efd-f94c0ef4cb82_ContentBits">
    <vt:lpwstr>0</vt:lpwstr>
  </property>
  <property fmtid="{D5CDD505-2E9C-101B-9397-08002B2CF9AE}" pid="22" name="AFSCBusinessUnit">
    <vt:lpwstr/>
  </property>
  <property fmtid="{D5CDD505-2E9C-101B-9397-08002B2CF9AE}" pid="23" name="MediaServiceImageTags">
    <vt:lpwstr/>
  </property>
  <property fmtid="{D5CDD505-2E9C-101B-9397-08002B2CF9AE}" pid="24" name="AFSCDocumentType">
    <vt:lpwstr>1;#~UNSPECIFIED|c93a8f8e-b271-42b0-8205-d652e1ffdca7</vt:lpwstr>
  </property>
  <property fmtid="{D5CDD505-2E9C-101B-9397-08002B2CF9AE}" pid="25" name="lcf76f155ced4ddcb4097134ff3c332f">
    <vt:lpwstr/>
  </property>
</Properties>
</file>